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339" documentId="13_ncr:1_{F6CB121F-512D-4AA6-A0C1-0FB36C537598}" xr6:coauthVersionLast="47" xr6:coauthVersionMax="47" xr10:uidLastSave="{CC1DF605-B159-4213-9D2A-DC5A59858223}"/>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I2" i="6"/>
  <c r="I5" i="6"/>
  <c r="L2" i="6"/>
  <c r="L5" i="6"/>
  <c r="L4" i="6"/>
  <c r="J5" i="6"/>
  <c r="J2" i="6"/>
  <c r="J4" i="6"/>
  <c r="I4" i="6"/>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L4" i="5"/>
  <c r="L5" i="5"/>
  <c r="L6" i="5"/>
  <c r="L7" i="5"/>
  <c r="L8" i="5"/>
  <c r="L9" i="5"/>
  <c r="L10" i="5"/>
  <c r="L11" i="5"/>
  <c r="L12" i="5"/>
  <c r="L13" i="5"/>
  <c r="L14" i="5"/>
  <c r="L15" i="5"/>
  <c r="L16" i="5"/>
  <c r="L17" i="5"/>
  <c r="L18" i="5"/>
  <c r="J4" i="5"/>
  <c r="J5" i="5"/>
  <c r="J6" i="5"/>
  <c r="J7" i="5"/>
  <c r="J8" i="5"/>
  <c r="J9" i="5"/>
  <c r="J10" i="5"/>
  <c r="J11" i="5"/>
  <c r="J12" i="5"/>
  <c r="J13" i="5"/>
  <c r="J14" i="5"/>
  <c r="J15" i="5"/>
  <c r="J16" i="5"/>
  <c r="J17" i="5"/>
  <c r="J18" i="5"/>
  <c r="I4" i="5"/>
  <c r="I5" i="5"/>
  <c r="I6" i="5"/>
  <c r="I7" i="5"/>
  <c r="I8" i="5"/>
  <c r="I9" i="5"/>
  <c r="I10" i="5"/>
  <c r="I11" i="5"/>
  <c r="I12" i="5"/>
  <c r="I13" i="5"/>
  <c r="I14" i="5"/>
  <c r="I15" i="5"/>
  <c r="I16" i="5"/>
  <c r="I17" i="5"/>
  <c r="I18" i="5"/>
  <c r="B4" i="5"/>
  <c r="B5" i="5"/>
  <c r="B6" i="5"/>
  <c r="B7" i="5"/>
  <c r="B8" i="5"/>
  <c r="B9" i="5"/>
  <c r="B10" i="5"/>
  <c r="B11" i="5"/>
  <c r="B12" i="5"/>
  <c r="B13" i="5"/>
  <c r="B14" i="5"/>
  <c r="B15" i="5"/>
  <c r="B16" i="5"/>
  <c r="B17" i="5"/>
  <c r="B18"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<sst xmlns="http://schemas.openxmlformats.org/spreadsheetml/2006/main" count="178606" uniqueCount="39086">
  <si>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</si>
  <si>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</si>
  <si>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</si>
  <si>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</si>
  <si>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</si>
  <si>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</si>
  <si>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</si>
  <si>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</si>
  <si>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</si>
  <si>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</si>
  <si>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</si>
  <si>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</si>
  <si>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</si>
  <si>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</si>
  <si>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</si>
  <si>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</si>
  <si>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</si>
  <si>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</si>
  <si>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</si>
  <si>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</si>
  <si>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</si>
  <si>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</si>
  <si>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</si>
  <si>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</si>
  <si>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</si>
  <si>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</si>
  <si>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</si>
  <si>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</si>
  <si>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</si>
  <si>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</si>
  <si>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</si>
  <si>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</si>
  <si>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</si>
  <si>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</si>
  <si>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</si>
  <si>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</si>
  <si>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</si>
  <si>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</si>
  <si>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</si>
  <si>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</si>
  <si>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</si>
  <si>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</si>
  <si>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</si>
  <si>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</si>
  <si>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</si>
  <si>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</si>
  <si>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</si>
  <si>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</si>
  <si>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</si>
  <si>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</si>
  <si>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</si>
  <si>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</si>
  <si>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</si>
  <si>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</si>
  <si>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</si>
  <si>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</si>
  <si>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</si>
  <si>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</si>
  <si>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</si>
  <si>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</si>
  <si>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</si>
  <si>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</si>
  <si>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</si>
  <si>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</si>
  <si>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</si>
  <si>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</si>
  <si>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</si>
  <si>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</si>
  <si>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</si>
  <si>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</si>
  <si>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</si>
  <si>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</si>
  <si>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</si>
  <si>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</si>
  <si>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</si>
  <si>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</si>
  <si>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</si>
  <si>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</si>
  <si>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</si>
  <si>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</si>
  <si>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</si>
  <si>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</si>
  <si>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</si>
  <si>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</si>
  <si>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</si>
  <si>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</si>
  <si>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</si>
  <si>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</si>
  <si>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</si>
  <si>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</si>
  <si>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</si>
  <si>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</si>
  <si>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</si>
  <si>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</si>
  <si>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</si>
  <si>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</si>
  <si>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</si>
  <si>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</si>
  <si>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</si>
  <si>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</si>
  <si>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</si>
  <si>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</si>
  <si>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</si>
  <si>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</si>
  <si>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</si>
  <si>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</si>
  <si>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</si>
  <si>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</si>
  <si>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</si>
  <si>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</si>
  <si>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</si>
  <si>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</si>
  <si>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</si>
  <si>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</si>
  <si>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</si>
  <si>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</si>
  <si>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</si>
  <si>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</si>
  <si>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</si>
  <si>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</si>
  <si>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</si>
  <si>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</si>
  <si>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</si>
  <si>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</si>
  <si>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</si>
  <si>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</si>
  <si>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</si>
  <si>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</si>
  <si>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</si>
  <si>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</si>
  <si>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</si>
  <si>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</si>
  <si>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</si>
  <si>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</si>
  <si>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</si>
  <si>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</si>
  <si>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</si>
  <si>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</si>
  <si>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</si>
  <si>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</si>
  <si>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</si>
  <si>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</si>
  <si>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</si>
  <si>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</si>
  <si>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</si>
  <si>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</si>
  <si>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</si>
  <si>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</si>
  <si>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</si>
  <si>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</si>
  <si>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</si>
  <si>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</si>
  <si>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</si>
  <si>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</si>
  <si>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</si>
  <si>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</si>
  <si>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</si>
  <si>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</si>
  <si>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</si>
  <si>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</si>
  <si>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</si>
  <si>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</si>
  <si>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</si>
  <si>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</si>
  <si>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</si>
  <si>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</si>
  <si>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</si>
  <si>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</si>
  <si>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</si>
  <si>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</si>
  <si>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</si>
  <si>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</si>
  <si>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</si>
  <si>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</si>
  <si>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</si>
  <si>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</si>
  <si>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</si>
  <si>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</si>
  <si>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</si>
  <si>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</si>
  <si>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</si>
  <si>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</si>
  <si>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</si>
  <si>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</si>
  <si>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</si>
  <si>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</si>
  <si>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</si>
  <si>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</si>
  <si>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</si>
  <si>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</si>
  <si>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</si>
  <si>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</si>
  <si>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</si>
  <si>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</si>
  <si>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</si>
  <si>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</si>
  <si>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</si>
  <si>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</si>
  <si>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</si>
  <si>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</si>
  <si>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</si>
  <si>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</si>
  <si>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</si>
  <si>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</si>
  <si>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</si>
  <si>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</si>
  <si>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</si>
  <si>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</si>
  <si>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</si>
  <si>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</si>
  <si>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</si>
  <si>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</si>
  <si>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</si>
  <si>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</si>
  <si>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</si>
  <si>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</si>
  <si>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</si>
  <si>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</si>
  <si>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</si>
  <si>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</si>
  <si>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</si>
  <si>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</si>
  <si>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</si>
  <si>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</si>
  <si>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</si>
  <si>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</si>
  <si>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</si>
  <si>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</si>
  <si>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</si>
  <si>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</si>
  <si>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</si>
  <si>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</si>
  <si>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</si>
  <si>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</si>
  <si>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</si>
  <si>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</si>
  <si>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</si>
  <si>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</si>
  <si>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</si>
  <si>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</si>
  <si>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</si>
  <si>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</si>
  <si>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</si>
  <si>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</si>
  <si>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</si>
  <si>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</si>
  <si>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</si>
  <si>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</si>
  <si>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</si>
  <si>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</si>
  <si>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</si>
  <si>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</si>
  <si>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</si>
  <si>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</si>
  <si>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</si>
  <si>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</si>
  <si>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</si>
  <si>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</si>
  <si>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</si>
  <si>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</si>
  <si>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</si>
  <si>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</si>
  <si>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</si>
  <si>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</si>
  <si>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</si>
  <si>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</si>
  <si>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</si>
  <si>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</si>
  <si>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</si>
  <si>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</si>
  <si>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</si>
  <si>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</si>
  <si>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</si>
  <si>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</si>
  <si>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</si>
  <si>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</si>
  <si>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</si>
  <si>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</si>
  <si>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</si>
  <si>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</si>
  <si>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</si>
  <si>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</si>
  <si>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</si>
  <si>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</si>
  <si>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</si>
  <si>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</si>
  <si>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</si>
  <si>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</si>
  <si>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</si>
  <si>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</si>
  <si>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</si>
  <si>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</si>
  <si>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</si>
  <si>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</si>
  <si>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</si>
  <si>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</si>
  <si>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</si>
  <si>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</si>
  <si>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</si>
  <si>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</si>
  <si>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</si>
  <si>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</si>
  <si>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</si>
  <si>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</si>
  <si>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</si>
  <si>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</si>
  <si>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</si>
  <si>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</si>
  <si>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</si>
  <si>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</si>
  <si>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</si>
  <si>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</si>
  <si>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</si>
  <si>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</si>
  <si>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</si>
  <si>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</si>
  <si>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</si>
  <si>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</si>
  <si>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</si>
  <si>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</si>
  <si>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</si>
  <si>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</si>
  <si>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</si>
  <si>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</si>
  <si>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</si>
  <si>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</si>
  <si>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</si>
  <si>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</si>
  <si>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</si>
  <si>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</si>
  <si>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</si>
  <si>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</si>
  <si>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</si>
  <si>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</si>
  <si>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</si>
  <si>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</si>
  <si>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</si>
  <si>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</si>
  <si>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</si>
  <si>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</si>
  <si>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</si>
  <si>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</si>
  <si>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</si>
  <si>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</si>
  <si>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</si>
  <si>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</si>
  <si>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</si>
  <si>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</si>
  <si>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</si>
  <si>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</si>
  <si>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</si>
  <si>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</si>
  <si>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</si>
  <si>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</si>
  <si>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</si>
  <si>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</si>
  <si>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</si>
  <si>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</si>
  <si>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</si>
  <si>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</si>
  <si>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</si>
  <si>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</si>
  <si>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</si>
  <si>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</si>
  <si>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</si>
  <si>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</si>
  <si>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</si>
  <si>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</si>
  <si>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</si>
  <si>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</si>
  <si>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</si>
  <si>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</si>
  <si>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</si>
  <si>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</si>
  <si>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</si>
  <si>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</si>
  <si>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</si>
  <si>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</si>
  <si>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</si>
  <si>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</si>
  <si>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</si>
  <si>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</si>
  <si>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</si>
  <si>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</si>
  <si>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</si>
  <si>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</si>
  <si>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</si>
  <si>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</si>
  <si>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</si>
  <si>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</si>
  <si>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</si>
  <si>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</si>
  <si>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</si>
  <si>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</si>
  <si>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</si>
  <si>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</si>
  <si>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</si>
  <si>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</si>
  <si>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</si>
  <si>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</si>
  <si>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</si>
  <si>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</si>
  <si>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</si>
  <si>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</si>
  <si>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</si>
  <si>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</si>
  <si>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</si>
  <si>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</si>
  <si>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</si>
  <si>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</si>
  <si>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</si>
  <si>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</si>
  <si>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</si>
  <si>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</si>
  <si>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</si>
  <si>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</si>
  <si>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</si>
  <si>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</si>
  <si>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</si>
  <si>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</si>
  <si>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</si>
  <si>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</si>
  <si>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</si>
  <si>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</si>
  <si>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</si>
  <si>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</si>
  <si>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</si>
  <si>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</si>
  <si>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</si>
  <si>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</si>
  <si>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</si>
  <si>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</si>
  <si>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</si>
  <si>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</si>
  <si>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</si>
  <si>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</si>
  <si>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</si>
  <si>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</si>
  <si>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</si>
  <si>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</si>
  <si>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</si>
  <si>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</si>
  <si>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</si>
  <si>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</si>
  <si>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</si>
  <si>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</si>
  <si>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</si>
  <si>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</si>
  <si>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</si>
  <si>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</si>
  <si>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</si>
  <si>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</si>
  <si>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</si>
  <si>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</si>
  <si>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</si>
  <si>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</si>
  <si>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</si>
  <si>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</si>
  <si>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</si>
  <si>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</si>
  <si>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</si>
  <si>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</si>
  <si>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</si>
  <si>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</si>
  <si>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</si>
  <si>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</si>
  <si>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</si>
  <si>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</si>
  <si>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</si>
  <si>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</si>
  <si>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</si>
  <si>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</si>
  <si>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</si>
  <si>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</si>
  <si>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</si>
  <si>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</si>
  <si>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</si>
  <si>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</si>
  <si>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</si>
  <si>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</si>
  <si>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</si>
  <si>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</si>
  <si>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</si>
  <si>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</si>
  <si>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</si>
  <si>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</si>
  <si>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</si>
  <si>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</si>
  <si>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</si>
  <si>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</si>
  <si>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</si>
  <si>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</si>
  <si>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</si>
  <si>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</si>
  <si>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</si>
  <si>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</si>
  <si>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</si>
  <si>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</si>
  <si>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</si>
  <si>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</si>
  <si>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</si>
  <si>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</si>
  <si>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</si>
  <si>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</si>
  <si>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</si>
  <si>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</si>
  <si>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</si>
  <si>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</si>
  <si>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</si>
  <si>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</si>
  <si>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</si>
  <si>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</si>
  <si>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</si>
  <si>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</si>
  <si>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</si>
  <si>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</si>
  <si>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</si>
  <si>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</si>
  <si>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</si>
  <si>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</si>
  <si>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</si>
  <si>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</si>
  <si>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</si>
  <si>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</si>
  <si>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</si>
  <si>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</si>
  <si>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</si>
  <si>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</si>
  <si>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</si>
  <si>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</si>
  <si>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</si>
  <si>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</si>
  <si>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</si>
  <si>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</si>
  <si>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</si>
  <si>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</si>
  <si>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</si>
  <si>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</si>
  <si>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</si>
  <si>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</si>
  <si>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</si>
  <si>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</si>
  <si>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</si>
  <si>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</si>
  <si>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</si>
  <si>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</si>
  <si>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</si>
  <si>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</si>
  <si>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</si>
  <si>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</si>
  <si>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</si>
  <si>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</si>
  <si>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</si>
  <si>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</si>
  <si>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</si>
  <si>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</si>
  <si>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</si>
  <si>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</si>
  <si>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</si>
  <si>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</si>
  <si>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</si>
  <si>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</si>
  <si>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</si>
  <si>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</si>
  <si>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</si>
  <si>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</si>
  <si>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</si>
  <si>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</si>
  <si>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</si>
  <si>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</si>
  <si>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</si>
  <si>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</si>
  <si>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</si>
  <si>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</si>
  <si>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</si>
  <si>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</si>
  <si>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</si>
  <si>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</si>
  <si>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</si>
  <si>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</si>
  <si>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</si>
  <si>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</si>
  <si>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</si>
  <si>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</si>
  <si>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</si>
  <si>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</si>
  <si>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</si>
  <si>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</si>
  <si>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</si>
  <si>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</si>
  <si>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</si>
  <si>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</si>
  <si>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</si>
  <si>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</si>
  <si>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</si>
  <si>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</si>
  <si>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</si>
  <si>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</si>
  <si>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</si>
  <si>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</si>
  <si>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</si>
  <si>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</si>
  <si>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</si>
  <si>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</si>
  <si>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</si>
  <si>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</si>
  <si>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</si>
  <si>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</si>
  <si>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</si>
  <si>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</si>
  <si>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</si>
  <si>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</si>
  <si>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</si>
  <si>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</si>
  <si>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</si>
  <si>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</si>
  <si>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</si>
  <si>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</si>
  <si>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</si>
  <si>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</si>
  <si>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</si>
  <si>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</si>
  <si>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</si>
  <si>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</si>
  <si>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</si>
  <si>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</si>
  <si>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</si>
  <si>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</si>
  <si>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</si>
  <si>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</si>
  <si>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</si>
  <si>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</si>
  <si>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</si>
  <si>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</si>
  <si>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</si>
  <si>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</si>
  <si>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</si>
  <si>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</si>
  <si>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</si>
  <si>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</si>
  <si>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</si>
  <si>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</si>
  <si>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</si>
  <si>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</si>
  <si>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</si>
  <si>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</si>
  <si>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</si>
  <si>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</si>
  <si>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</si>
  <si>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</si>
  <si>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</si>
  <si>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</si>
  <si>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</si>
  <si>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</si>
  <si>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</si>
  <si>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</si>
  <si>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</si>
  <si>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</si>
  <si>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</si>
  <si>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</si>
  <si>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</si>
  <si>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</si>
  <si>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</si>
  <si>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</si>
  <si>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</si>
  <si>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</si>
  <si>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</si>
  <si>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</si>
  <si>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</si>
  <si>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</si>
  <si>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</si>
  <si>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</si>
  <si>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</si>
  <si>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</si>
  <si>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</si>
  <si>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</si>
  <si>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</si>
  <si>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</si>
  <si>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</si>
  <si>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</si>
  <si>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</si>
  <si>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</si>
  <si>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</si>
  <si>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</si>
  <si>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</si>
  <si>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</si>
  <si>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</si>
  <si>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</si>
  <si>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</si>
  <si>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</si>
  <si>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</si>
  <si>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</si>
  <si>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</si>
  <si>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</si>
  <si>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</si>
  <si>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</si>
  <si>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</si>
  <si>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</si>
  <si>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</si>
  <si>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</si>
  <si>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</si>
  <si>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</si>
  <si>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</si>
  <si>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</si>
  <si>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</si>
  <si>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</si>
  <si>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</si>
  <si>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</si>
  <si>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</si>
  <si>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</si>
  <si>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</si>
  <si>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</si>
  <si>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</si>
  <si>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</si>
  <si>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</si>
  <si>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</si>
  <si>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</si>
  <si>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</si>
  <si>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</si>
  <si>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</si>
  <si>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</si>
  <si>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</si>
  <si>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</si>
  <si>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</si>
  <si>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</si>
  <si>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</si>
  <si>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</si>
  <si>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</si>
  <si>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</si>
  <si>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</si>
  <si>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</si>
  <si>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</si>
  <si>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</si>
  <si>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</si>
  <si>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</si>
  <si>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</si>
  <si>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</si>
  <si>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</si>
  <si>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</si>
  <si>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</si>
  <si>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</si>
  <si>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</si>
  <si>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</si>
  <si>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</si>
  <si>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</si>
  <si>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</si>
  <si>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</si>
  <si>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</si>
  <si>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</si>
  <si>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</si>
  <si>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</si>
  <si>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</si>
  <si>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</si>
  <si>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</si>
  <si>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</si>
  <si>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</si>
  <si>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</si>
  <si>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</si>
  <si>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</si>
  <si>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</si>
  <si>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</si>
  <si>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</si>
  <si>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</si>
  <si>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</si>
  <si>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</si>
  <si>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</si>
  <si>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</si>
  <si>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</si>
  <si>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</si>
  <si>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</si>
  <si>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</si>
  <si>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</si>
  <si>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</si>
  <si>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</si>
  <si>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</si>
  <si>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</si>
  <si>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</si>
  <si>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</si>
  <si>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</si>
  <si>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</si>
  <si>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</si>
  <si>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</si>
  <si>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</si>
  <si>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</si>
  <si>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</si>
  <si>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</si>
  <si>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</si>
  <si>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</si>
  <si>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</si>
  <si>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</si>
  <si>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</si>
  <si>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</si>
  <si>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</si>
  <si>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</si>
  <si>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</si>
  <si>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</si>
  <si>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</si>
  <si>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</si>
  <si>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</si>
  <si>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</si>
  <si>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</si>
  <si>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</si>
  <si>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</si>
  <si>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</si>
  <si>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</si>
  <si>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</si>
  <si>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</si>
  <si>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</si>
  <si>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</si>
  <si>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</si>
  <si>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</si>
  <si>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</si>
  <si>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</si>
  <si>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</si>
  <si>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</si>
  <si>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</si>
  <si>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</si>
  <si>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</si>
  <si>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</si>
  <si>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</si>
  <si>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</si>
  <si>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</si>
  <si>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</si>
  <si>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</si>
  <si>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</si>
  <si>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</si>
  <si>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</si>
  <si>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</si>
  <si>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</si>
  <si>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</si>
  <si>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</si>
  <si>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</si>
  <si>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</si>
  <si>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</si>
  <si>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</si>
  <si>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</si>
  <si>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</si>
  <si>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</si>
  <si>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</si>
  <si>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</si>
  <si>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</si>
  <si>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</si>
  <si>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</si>
  <si>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</si>
  <si>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</si>
  <si>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</si>
  <si>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</si>
  <si>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</si>
  <si>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</si>
  <si>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</si>
  <si>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</si>
  <si>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</si>
  <si>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</si>
  <si>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</si>
  <si>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</si>
  <si>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</si>
  <si>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</si>
  <si>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</si>
  <si>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</si>
  <si>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</si>
  <si>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</si>
  <si>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</si>
  <si>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</si>
  <si>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</si>
  <si>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</si>
  <si>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</si>
  <si>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</si>
  <si>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</si>
  <si>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</si>
  <si>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</si>
  <si>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</si>
  <si>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</si>
  <si>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</si>
  <si>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</si>
  <si>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</si>
  <si>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</si>
  <si>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</si>
  <si>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</si>
  <si>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</si>
  <si>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</si>
  <si>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</si>
  <si>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</si>
  <si>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</si>
  <si>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</si>
  <si>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</si>
  <si>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</si>
  <si>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</si>
  <si>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</si>
  <si>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</si>
  <si>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</si>
  <si>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</si>
  <si>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</si>
  <si>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</si>
  <si>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</si>
  <si>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</si>
  <si>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</si>
  <si>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</si>
  <si>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</si>
  <si>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</si>
  <si>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</si>
  <si>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</si>
  <si>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</si>
  <si>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</si>
  <si>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</si>
  <si>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</si>
  <si>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</si>
  <si>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</si>
  <si>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</si>
  <si>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</si>
  <si>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</si>
  <si>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</si>
  <si>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</si>
  <si>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</si>
  <si>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</si>
  <si>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</si>
  <si>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</si>
  <si>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</si>
  <si>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</si>
  <si>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</si>
  <si>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</si>
  <si>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</si>
  <si>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</si>
  <si>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</si>
  <si>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</si>
  <si>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</si>
  <si>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</si>
  <si>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</si>
  <si>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</si>
  <si>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</si>
  <si>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</si>
  <si>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</si>
  <si>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</si>
  <si>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</si>
  <si>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</si>
  <si>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</si>
  <si>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</si>
  <si>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</si>
  <si>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</si>
  <si>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</si>
  <si>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</si>
  <si>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</si>
  <si>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</si>
  <si>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</si>
  <si>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</si>
  <si>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</si>
  <si>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</si>
  <si>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</si>
  <si>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</si>
  <si>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</si>
  <si>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</si>
  <si>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</si>
  <si>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</si>
  <si>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</si>
  <si>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</si>
  <si>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</si>
  <si>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</si>
  <si>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</si>
  <si>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</si>
  <si>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</si>
  <si>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</si>
  <si>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</si>
  <si>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</si>
  <si>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</si>
  <si>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</si>
  <si>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</si>
  <si>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</si>
  <si>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</si>
  <si>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</si>
  <si>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</si>
  <si>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</si>
  <si>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</si>
  <si>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</si>
  <si>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</si>
  <si>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</si>
  <si>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</si>
  <si>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</si>
  <si>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</si>
  <si>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</si>
  <si>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</si>
  <si>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</si>
  <si>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</si>
  <si>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</si>
  <si>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</si>
  <si>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</si>
  <si>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</si>
  <si>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</si>
  <si>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</si>
  <si>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</si>
  <si>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</si>
  <si>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</si>
  <si>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</si>
  <si>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</si>
  <si>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</si>
  <si>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</si>
  <si>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</si>
  <si>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</si>
  <si>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</si>
  <si>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</si>
  <si>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</si>
  <si>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</si>
  <si>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</si>
  <si>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</si>
  <si>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</si>
  <si>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</si>
  <si>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</si>
  <si>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</si>
  <si>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</si>
  <si>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</si>
  <si>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</si>
  <si>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</si>
  <si>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</si>
  <si>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</si>
  <si>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</si>
  <si>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</si>
  <si>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</si>
  <si>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</si>
  <si>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</si>
  <si>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</si>
  <si>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</si>
  <si>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</si>
  <si>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</si>
  <si>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</si>
  <si>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</si>
  <si>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</si>
  <si>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</si>
  <si>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</si>
  <si>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</si>
  <si>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</si>
  <si>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</si>
  <si>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</si>
  <si>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</si>
  <si>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</si>
  <si>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</si>
  <si>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</si>
  <si>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</si>
  <si>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</si>
  <si>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</si>
  <si>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</si>
  <si>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</si>
  <si>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</si>
  <si>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</si>
  <si>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</si>
  <si>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</si>
  <si>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</si>
  <si>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</si>
  <si>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</si>
  <si>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</si>
  <si>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</si>
  <si>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</si>
  <si>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</si>
  <si>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</si>
  <si>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</si>
  <si>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</si>
  <si>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</si>
  <si>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</si>
  <si>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</si>
  <si>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</si>
  <si>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</si>
  <si>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</si>
  <si>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</si>
  <si>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</si>
  <si>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</si>
  <si>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</si>
  <si>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</si>
  <si>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</si>
  <si>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</si>
  <si>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</si>
  <si>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</si>
  <si>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</si>
  <si>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</si>
  <si>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</si>
  <si>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</si>
  <si>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</si>
  <si>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</si>
  <si>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</si>
  <si>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</si>
  <si>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</si>
  <si>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</si>
  <si>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</si>
  <si>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</si>
  <si>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</si>
  <si>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</si>
  <si>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</si>
  <si>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</si>
  <si>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</si>
  <si>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</si>
  <si>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</si>
  <si>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</si>
  <si>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</si>
  <si>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</si>
  <si>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</si>
  <si>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</si>
  <si>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</si>
  <si>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</si>
  <si>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</si>
  <si>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</si>
  <si>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</si>
  <si>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</si>
  <si>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</si>
  <si>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</si>
  <si>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</si>
  <si>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</si>
  <si>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</si>
  <si>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</si>
  <si>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</si>
  <si>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</si>
  <si>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</si>
  <si>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</si>
  <si>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</si>
  <si>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</si>
  <si>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</si>
  <si>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</si>
  <si>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</si>
  <si>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</si>
  <si>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</si>
  <si>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</si>
  <si>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</si>
  <si>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</si>
  <si>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</si>
  <si>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</si>
  <si>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</si>
  <si>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</si>
  <si>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</si>
  <si>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</si>
  <si>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</si>
  <si>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</si>
  <si>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</si>
  <si>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</si>
  <si>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</si>
  <si>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</si>
  <si>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</si>
  <si>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</si>
  <si>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</si>
  <si>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</si>
  <si>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</si>
  <si>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</si>
  <si>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</si>
  <si>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</si>
  <si>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</si>
  <si>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</si>
  <si>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</si>
  <si>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</si>
  <si>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</si>
  <si>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</si>
  <si>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</si>
  <si>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</si>
  <si>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</si>
  <si>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</si>
  <si>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</si>
  <si>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</si>
  <si>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</si>
  <si>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</si>
  <si>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</si>
  <si>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</si>
  <si>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</si>
  <si>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</si>
  <si>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</si>
  <si>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</si>
  <si>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</si>
  <si>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</si>
  <si>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</si>
  <si>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</si>
  <si>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</si>
  <si>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</si>
  <si>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</si>
  <si>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</si>
  <si>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</si>
  <si>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</si>
  <si>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</si>
  <si>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</si>
  <si>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</si>
  <si>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</si>
  <si>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</si>
  <si>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</si>
  <si>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</si>
  <si>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</si>
  <si>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</si>
  <si>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</si>
  <si>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</si>
  <si>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</si>
  <si>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</si>
  <si>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</si>
  <si>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</si>
  <si>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</si>
  <si>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</si>
  <si>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</si>
  <si>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</si>
  <si>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</si>
  <si>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</si>
  <si>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</si>
  <si>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</si>
  <si>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</si>
  <si>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</si>
  <si>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</si>
  <si>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</si>
  <si>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</si>
  <si>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</si>
  <si>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</si>
  <si>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</si>
  <si>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</si>
  <si>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</si>
  <si>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</si>
  <si>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</si>
  <si>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</si>
  <si>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</si>
  <si>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</si>
  <si>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</si>
  <si>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</si>
  <si>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</si>
  <si>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</si>
  <si>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</si>
  <si>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</si>
  <si>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</si>
  <si>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</si>
  <si>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</si>
  <si>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</si>
  <si>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</si>
  <si>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</si>
  <si>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</si>
  <si>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</si>
  <si>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</si>
  <si>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</si>
  <si>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</si>
  <si>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</si>
  <si>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</si>
  <si>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</si>
  <si>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</si>
  <si>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</si>
  <si>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</si>
  <si>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</si>
  <si>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</si>
  <si>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</si>
  <si>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</si>
  <si>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</si>
  <si>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</si>
  <si>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</si>
  <si>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</si>
  <si>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</si>
  <si>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</si>
  <si>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</si>
  <si>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</si>
  <si>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</si>
  <si>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</si>
  <si>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</si>
  <si>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</si>
  <si>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</si>
  <si>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</si>
  <si>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</si>
  <si>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</si>
  <si>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</si>
  <si>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</si>
  <si>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</si>
  <si>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</si>
  <si>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</si>
  <si>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</si>
  <si>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</si>
  <si>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</si>
  <si>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</si>
  <si>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</si>
  <si>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</si>
  <si>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</si>
  <si>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</si>
  <si>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</si>
  <si>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</si>
  <si>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</si>
  <si>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</si>
  <si>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</si>
  <si>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</si>
  <si>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</si>
  <si>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</si>
  <si>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</si>
  <si>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</si>
  <si>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</si>
  <si>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</si>
  <si>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</si>
  <si>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</si>
  <si>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</si>
  <si>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</si>
  <si>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</si>
  <si>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</si>
  <si>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</si>
  <si>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</si>
  <si>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</si>
  <si>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</si>
  <si>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</si>
  <si>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</si>
  <si>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</si>
  <si>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</si>
  <si>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</si>
  <si>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</si>
  <si>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</si>
  <si>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</si>
  <si>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</si>
  <si>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</si>
  <si>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</si>
  <si>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</si>
  <si>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</si>
  <si>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</si>
  <si>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</si>
  <si>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</si>
  <si>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</si>
  <si>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</si>
  <si>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</si>
  <si>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</si>
  <si>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</si>
  <si>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</si>
  <si>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</si>
  <si>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</si>
  <si>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</si>
  <si>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</si>
  <si>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</si>
  <si>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</si>
  <si>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</si>
  <si>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</si>
  <si>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</si>
  <si>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</si>
  <si>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</si>
  <si>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</si>
  <si>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</si>
  <si>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</si>
  <si>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</si>
  <si>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</si>
  <si>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</si>
  <si>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</si>
  <si>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</si>
  <si>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</si>
  <si>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</si>
  <si>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</si>
  <si>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</si>
  <si>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</si>
  <si>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</si>
  <si>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</si>
  <si>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</si>
  <si>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</si>
  <si>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</si>
  <si>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</si>
  <si>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</si>
  <si>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</si>
  <si>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</si>
  <si>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</si>
  <si>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</si>
  <si>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</si>
  <si>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</si>
  <si>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</si>
  <si>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</si>
  <si>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</si>
  <si>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</si>
  <si>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</si>
  <si>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</si>
  <si>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</si>
  <si>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</si>
  <si>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</si>
  <si>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</si>
  <si>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</si>
  <si>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</si>
  <si>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</si>
  <si>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</si>
  <si>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</si>
  <si>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</si>
  <si>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</si>
  <si>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</si>
  <si>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</si>
  <si>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</si>
  <si>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</si>
  <si>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</si>
  <si>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</si>
  <si>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</si>
  <si>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</si>
  <si>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</si>
  <si>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</si>
  <si>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</si>
  <si>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</si>
  <si>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</si>
  <si>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</si>
  <si>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</si>
  <si>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</si>
  <si>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</si>
  <si>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</si>
  <si>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</si>
  <si>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</si>
  <si>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</si>
  <si>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</si>
  <si>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</si>
  <si>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</si>
  <si>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</si>
  <si>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</si>
  <si>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</si>
  <si>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</si>
  <si>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</si>
  <si>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</si>
  <si>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</si>
  <si>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</si>
  <si>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</si>
  <si>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</si>
  <si>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</si>
  <si>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</si>
  <si>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</si>
  <si>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</si>
  <si>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</si>
  <si>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</si>
  <si>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</si>
  <si>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</si>
  <si>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</si>
  <si>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</si>
  <si>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</si>
  <si>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</si>
  <si>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</si>
  <si>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</si>
  <si>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</si>
  <si>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</si>
  <si>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</si>
  <si>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</si>
  <si>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</si>
  <si>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</si>
  <si>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</si>
  <si>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</si>
  <si>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</si>
  <si>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</si>
  <si>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</si>
  <si>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</si>
  <si>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</si>
  <si>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</si>
  <si>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</si>
  <si>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</si>
  <si>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</si>
  <si>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</si>
  <si>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</si>
  <si>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</si>
  <si>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</si>
  <si>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</si>
  <si>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</si>
  <si>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</si>
  <si>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</si>
  <si>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</si>
  <si>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</si>
  <si>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</si>
  <si>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</si>
  <si>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</si>
  <si>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</si>
  <si>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</si>
  <si>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</si>
  <si>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</si>
  <si>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</si>
  <si>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</si>
  <si>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</si>
  <si>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</si>
  <si>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</si>
  <si>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</si>
  <si>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</si>
  <si>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</si>
  <si>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</si>
  <si>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</si>
  <si>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</si>
  <si>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</si>
  <si>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</si>
  <si>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</si>
  <si>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</si>
  <si>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</si>
  <si>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</si>
  <si>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</si>
  <si>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</si>
  <si>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</si>
  <si>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</si>
  <si>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</si>
  <si>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</si>
  <si>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</si>
  <si>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</si>
  <si>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</si>
  <si>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</si>
  <si>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</si>
  <si>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</si>
  <si>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</si>
  <si>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</si>
  <si>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</si>
  <si>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</si>
  <si>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</si>
  <si>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</si>
  <si>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</si>
  <si>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</si>
  <si>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</si>
  <si>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</si>
  <si>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</si>
  <si>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</si>
  <si>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</si>
  <si>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</si>
  <si>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</si>
  <si>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</si>
  <si>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</si>
  <si>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</si>
  <si>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</si>
  <si>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</si>
  <si>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</si>
  <si>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</si>
  <si>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</si>
  <si>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</si>
  <si>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</si>
  <si>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</si>
  <si>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</si>
  <si>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</si>
  <si>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</si>
  <si>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</si>
  <si>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</si>
  <si>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</si>
  <si>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</si>
  <si>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</si>
  <si>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</si>
  <si>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</si>
  <si>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</si>
  <si>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</si>
  <si>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</si>
  <si>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</si>
  <si>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</si>
  <si>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</si>
  <si>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</si>
  <si>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</si>
  <si>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</si>
  <si>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</si>
  <si>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</si>
  <si>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</si>
  <si>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</si>
  <si>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</si>
  <si>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</si>
  <si>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</si>
  <si>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</si>
  <si>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</si>
  <si>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</si>
  <si>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</si>
  <si>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</si>
  <si>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</si>
  <si>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</si>
  <si>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</si>
  <si>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</si>
  <si>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</si>
  <si>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</si>
  <si>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</si>
  <si>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</si>
  <si>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</si>
  <si>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</si>
  <si>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</si>
  <si>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</si>
  <si>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</si>
  <si>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</si>
  <si>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</si>
  <si>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</si>
  <si>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</si>
  <si>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</si>
  <si>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</si>
  <si>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</si>
  <si>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</si>
  <si>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</si>
  <si>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</si>
  <si>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</si>
  <si>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</si>
  <si>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</si>
  <si>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</si>
  <si>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</si>
  <si>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</si>
  <si>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</si>
  <si>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</si>
  <si>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</si>
  <si>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</si>
  <si>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</si>
  <si>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</si>
  <si>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</si>
  <si>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</si>
  <si>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</si>
  <si>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</si>
  <si>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</si>
  <si>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</si>
  <si>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</si>
  <si>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</si>
  <si>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</si>
  <si>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</si>
  <si>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</si>
  <si>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</si>
  <si>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</si>
  <si>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</si>
  <si>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</si>
  <si>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</si>
  <si>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</si>
  <si>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</si>
  <si>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</si>
  <si>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</si>
  <si>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</si>
  <si>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</si>
  <si>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</si>
  <si>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</si>
  <si>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</si>
  <si>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</si>
  <si>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</si>
  <si>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</si>
  <si>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</si>
  <si>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</si>
  <si>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</si>
  <si>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</si>
  <si>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</si>
  <si>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</si>
  <si>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</si>
  <si>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</si>
  <si>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</si>
  <si>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</si>
  <si>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</si>
  <si>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</si>
  <si>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</si>
  <si>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</si>
  <si>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</si>
  <si>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</si>
  <si>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</si>
  <si>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</si>
  <si>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</si>
  <si>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</si>
  <si>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</si>
  <si>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</si>
  <si>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</si>
  <si>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</si>
  <si>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</si>
  <si>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</si>
  <si>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</si>
  <si>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</si>
  <si>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</si>
  <si>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</si>
  <si>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</si>
  <si>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</si>
  <si>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</si>
  <si>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</si>
  <si>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</si>
  <si>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</si>
  <si>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</si>
  <si>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</si>
  <si>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</si>
  <si>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</si>
  <si>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</si>
  <si>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</si>
  <si>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</si>
  <si>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</si>
  <si>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</si>
  <si>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</si>
  <si>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</si>
  <si>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</si>
  <si>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</si>
  <si>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</si>
  <si>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</si>
  <si>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</si>
  <si>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</si>
  <si>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</si>
  <si>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</si>
  <si>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</si>
  <si>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</si>
  <si>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</si>
  <si>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</si>
  <si>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</si>
  <si>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</si>
  <si>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</si>
  <si>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</si>
  <si>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</si>
  <si>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</si>
  <si>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</si>
  <si>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</si>
  <si>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</si>
  <si>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</si>
  <si>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</si>
  <si>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</si>
  <si>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</si>
  <si>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</si>
  <si>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</si>
  <si>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</si>
  <si>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</si>
  <si>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</si>
  <si>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</si>
  <si>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</si>
  <si>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</si>
  <si>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</si>
  <si>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</si>
  <si>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</si>
  <si>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</si>
  <si>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</si>
  <si>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</si>
  <si>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</si>
  <si>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</si>
  <si>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</si>
  <si>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</si>
  <si>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</si>
  <si>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</si>
  <si>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</si>
  <si>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</si>
  <si>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</si>
  <si>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</si>
  <si>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</si>
  <si>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</si>
  <si>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</si>
  <si>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</si>
  <si>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</si>
  <si>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</si>
  <si>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</si>
  <si>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</si>
  <si>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</si>
  <si>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</si>
  <si>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</si>
  <si>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</si>
  <si>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</si>
  <si>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</si>
  <si>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</si>
  <si>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</si>
  <si>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</si>
  <si>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</si>
  <si>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</si>
  <si>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</si>
  <si>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</si>
  <si>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</si>
  <si>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</si>
  <si>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</si>
  <si>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</si>
  <si>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</si>
  <si>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</si>
  <si>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</si>
  <si>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</si>
  <si>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</si>
  <si>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</si>
  <si>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</si>
  <si>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</si>
  <si>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</si>
  <si>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</si>
  <si>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</si>
  <si>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</si>
  <si>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</si>
  <si>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</si>
  <si>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</si>
  <si>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</si>
  <si>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</si>
  <si>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</si>
  <si>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</si>
  <si>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</si>
  <si>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</si>
  <si>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</si>
  <si>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</si>
  <si>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</si>
  <si>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</si>
  <si>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</si>
  <si>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</si>
  <si>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</si>
  <si>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</si>
  <si>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</si>
  <si>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</si>
  <si>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</si>
  <si>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</si>
  <si>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</si>
  <si>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</si>
  <si>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</si>
  <si>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</si>
  <si>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</si>
  <si>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</si>
  <si>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</si>
  <si>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</si>
  <si>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</si>
  <si>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</si>
  <si>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</si>
  <si>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</si>
  <si>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</si>
  <si>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</si>
  <si>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</si>
  <si>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</si>
  <si>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</si>
  <si>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</si>
  <si>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</si>
  <si>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</si>
  <si>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</si>
  <si>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</si>
  <si>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</si>
  <si>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</si>
  <si>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</si>
  <si>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</si>
  <si>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</si>
  <si>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</si>
  <si>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</si>
  <si>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</si>
  <si>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</si>
  <si>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</si>
  <si>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</si>
  <si>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</si>
  <si>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</si>
  <si>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</si>
  <si>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</si>
  <si>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</si>
  <si>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</si>
  <si>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</si>
  <si>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</si>
  <si>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</si>
  <si>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</si>
  <si>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</si>
  <si>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</si>
  <si>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</si>
  <si>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</si>
  <si>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</si>
  <si>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</si>
  <si>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</si>
  <si>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</si>
  <si>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</si>
  <si>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</si>
  <si>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</si>
  <si>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</si>
  <si>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</si>
  <si>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</si>
  <si>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</si>
  <si>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</si>
  <si>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</si>
  <si>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</si>
  <si>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</si>
  <si>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</si>
  <si>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</si>
  <si>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</si>
  <si>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</si>
  <si>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</si>
  <si>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</si>
  <si>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</si>
  <si>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</si>
  <si>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</si>
  <si>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</si>
  <si>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</si>
  <si>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</si>
  <si>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</si>
  <si>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</si>
  <si>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</si>
  <si>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</si>
  <si>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</si>
  <si>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</si>
  <si>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</si>
  <si>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</si>
  <si>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</si>
  <si>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</si>
  <si>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</si>
  <si>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</si>
  <si>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</si>
  <si>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</si>
  <si>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</si>
  <si>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</si>
  <si>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</si>
  <si>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</si>
  <si>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</si>
  <si>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</si>
  <si>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</si>
  <si>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</si>
  <si>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</si>
  <si>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</si>
  <si>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</si>
  <si>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</si>
  <si>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</si>
  <si>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</si>
  <si>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</si>
  <si>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</si>
  <si>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</si>
  <si>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</si>
  <si>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</si>
  <si>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</si>
  <si>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</si>
  <si>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</si>
  <si>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</si>
  <si>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</si>
  <si>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</si>
  <si>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</si>
  <si>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</si>
  <si>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</si>
  <si>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</si>
  <si>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</si>
  <si>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</si>
  <si>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</si>
  <si>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</si>
  <si>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</si>
  <si>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</si>
  <si>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</si>
  <si>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</si>
  <si>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</si>
  <si>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</si>
  <si>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</si>
  <si>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</si>
  <si>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</si>
  <si>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</si>
  <si>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</si>
  <si>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</si>
  <si>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</si>
  <si>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</si>
  <si>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</si>
  <si>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</si>
  <si>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</si>
  <si>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</si>
  <si>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</si>
  <si>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</si>
  <si>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</si>
  <si>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</si>
  <si>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</si>
  <si>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</si>
  <si>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</si>
  <si>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</si>
  <si>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</si>
  <si>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</si>
  <si>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</si>
  <si>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</si>
  <si>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</si>
  <si>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</si>
  <si>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</si>
  <si>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</si>
  <si>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</si>
  <si>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</si>
  <si>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</si>
  <si>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</si>
  <si>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</si>
  <si>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</si>
  <si>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</si>
  <si>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</si>
  <si>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</si>
  <si>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</si>
  <si>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</si>
  <si>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</si>
  <si>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</si>
  <si>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</si>
  <si>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</si>
  <si>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</si>
  <si>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</si>
  <si>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</si>
  <si>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</si>
  <si>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</si>
  <si>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</si>
  <si>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</si>
  <si>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</si>
  <si>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</si>
  <si>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</si>
  <si>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</si>
  <si>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</si>
  <si>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</si>
  <si>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</si>
  <si>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</si>
  <si>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</si>
  <si>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</si>
  <si>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</si>
  <si>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</si>
  <si>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</si>
  <si>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</si>
  <si>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</si>
  <si>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</si>
  <si>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</si>
  <si>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</si>
  <si>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</si>
  <si>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</si>
  <si>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</si>
  <si>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</si>
  <si>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</si>
  <si>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</si>
  <si>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</si>
  <si>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</si>
  <si>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</si>
  <si>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</si>
  <si>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</si>
  <si>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</si>
  <si>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</si>
  <si>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</si>
  <si>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</si>
  <si>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</si>
  <si>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</si>
  <si>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</si>
  <si>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</si>
  <si>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</si>
  <si>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</si>
  <si>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</si>
  <si>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</si>
  <si>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</si>
  <si>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</si>
  <si>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</si>
  <si>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</si>
  <si>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</si>
  <si>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</si>
  <si>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</si>
  <si>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</si>
  <si>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</si>
  <si>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</si>
  <si>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</si>
  <si>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</si>
  <si>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</si>
  <si>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</si>
  <si>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</si>
  <si>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</si>
  <si>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</si>
  <si>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</si>
  <si>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</si>
  <si>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</si>
  <si>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</si>
  <si>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</si>
  <si>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</si>
  <si>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</si>
  <si>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</si>
  <si>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</si>
  <si>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</si>
  <si>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</si>
  <si>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</si>
  <si>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</si>
  <si>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</si>
  <si>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</si>
  <si>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</si>
  <si>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</si>
  <si>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</si>
  <si>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</si>
  <si>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</si>
  <si>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</si>
  <si>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</si>
  <si>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</si>
  <si>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</si>
  <si>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</si>
  <si>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</si>
  <si>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</si>
  <si>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</si>
  <si>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</si>
  <si>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</si>
  <si>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</si>
  <si>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</si>
  <si>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</si>
  <si>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</si>
  <si>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</si>
  <si>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</si>
  <si>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</si>
  <si>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</si>
  <si>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</si>
  <si>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</si>
  <si>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</si>
  <si>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</si>
  <si>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</si>
  <si>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</si>
  <si>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</si>
  <si>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</si>
  <si>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</si>
  <si>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</si>
  <si>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</si>
  <si>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</si>
  <si>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</si>
  <si>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</si>
  <si>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</si>
  <si>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</si>
  <si>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</si>
  <si>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</si>
  <si>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</si>
  <si>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</si>
  <si>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</si>
  <si>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</si>
  <si>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</si>
  <si>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</si>
  <si>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</si>
  <si>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</si>
  <si>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</si>
  <si>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</si>
  <si>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</si>
  <si>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</si>
  <si>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</si>
  <si>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</si>
  <si>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</si>
  <si>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</si>
  <si>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</si>
  <si>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</si>
  <si>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</si>
  <si>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</si>
  <si>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</si>
  <si>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</si>
  <si>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</si>
  <si>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</si>
  <si>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</si>
  <si>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</si>
  <si>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</si>
  <si>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</si>
  <si>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</si>
  <si>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</si>
  <si>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</si>
  <si>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</si>
  <si>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</si>
  <si>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</si>
  <si>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</si>
  <si>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</si>
  <si>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</si>
  <si>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</si>
  <si>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</si>
  <si>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</si>
  <si>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</si>
  <si>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</si>
  <si>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</si>
  <si>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</si>
  <si>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</si>
  <si>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</si>
  <si>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</si>
  <si>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</si>
  <si>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</si>
  <si>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</si>
  <si>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</si>
  <si>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</si>
  <si>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</si>
  <si>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</si>
  <si>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</si>
  <si>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</si>
  <si>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</si>
  <si>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</si>
  <si>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</si>
  <si>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</si>
  <si>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</si>
  <si>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</si>
  <si>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</si>
  <si>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</si>
  <si>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</si>
  <si>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</si>
  <si>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</si>
  <si>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</si>
  <si>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</si>
  <si>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</si>
  <si>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</si>
  <si>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</si>
  <si>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</si>
  <si>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</si>
  <si>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</si>
  <si>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</si>
  <si>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</si>
  <si>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</si>
  <si>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</si>
  <si>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</si>
  <si>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</si>
  <si>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</si>
  <si>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</si>
  <si>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</si>
  <si>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</si>
  <si>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</si>
  <si>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</si>
  <si>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</si>
  <si>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</si>
  <si>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</si>
  <si>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</si>
  <si>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</si>
  <si>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</si>
  <si>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</si>
  <si>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</si>
  <si>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</si>
  <si>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</si>
  <si>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</si>
  <si>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</si>
  <si>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</si>
  <si>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</si>
  <si>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</si>
  <si>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</si>
  <si>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</si>
  <si>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</si>
  <si>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</si>
  <si>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</si>
  <si>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</si>
  <si>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</si>
  <si>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</si>
  <si>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</si>
  <si>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</si>
  <si>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</si>
  <si>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</si>
  <si>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</si>
  <si>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</si>
  <si>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</si>
  <si>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</si>
  <si>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</si>
  <si>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</si>
  <si>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</si>
  <si>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</si>
  <si>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</si>
  <si>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</si>
  <si>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</si>
  <si>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</si>
  <si>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</si>
  <si>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</si>
  <si>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</si>
  <si>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</si>
  <si>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</si>
  <si>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</si>
  <si>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</si>
  <si>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</si>
  <si>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</si>
  <si>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</si>
  <si>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</si>
  <si>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</si>
  <si>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</si>
  <si>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</si>
  <si>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</si>
  <si>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</si>
  <si>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</si>
  <si>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</si>
  <si>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</si>
  <si>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</si>
  <si>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</si>
  <si>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</si>
  <si>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</si>
  <si>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</si>
  <si>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</si>
  <si>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</si>
  <si>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</si>
  <si>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</si>
  <si>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</si>
  <si>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</si>
  <si>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</si>
  <si>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</si>
  <si>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</si>
  <si>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</si>
  <si>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</si>
  <si>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</si>
  <si>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</si>
  <si>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</si>
  <si>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</si>
  <si>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</si>
  <si>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</si>
  <si>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</si>
  <si>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</si>
  <si>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</si>
  <si>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</si>
  <si>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</si>
  <si>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</si>
  <si>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</si>
  <si>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</si>
  <si>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</si>
  <si>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</si>
  <si>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</si>
  <si>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</si>
  <si>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</si>
  <si>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</si>
  <si>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</si>
  <si>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</si>
  <si>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</si>
  <si>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</si>
  <si>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</si>
  <si>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</si>
  <si>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</si>
  <si>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</si>
  <si>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</si>
  <si>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</si>
  <si>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</si>
  <si>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</si>
  <si>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</si>
  <si>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</si>
  <si>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</si>
  <si>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</si>
  <si>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</si>
  <si>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</si>
  <si>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</si>
  <si>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</si>
  <si>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</si>
  <si>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</si>
  <si>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</si>
  <si>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</si>
  <si>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</si>
  <si>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</si>
  <si>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</si>
  <si>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</si>
  <si>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</si>
  <si>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</si>
  <si>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</si>
  <si>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</si>
  <si>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</si>
  <si>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</si>
  <si>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</si>
  <si>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</si>
  <si>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</si>
  <si>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</si>
  <si>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</si>
  <si>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</si>
  <si>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</si>
  <si>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</si>
  <si>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</si>
  <si>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</si>
  <si>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</si>
  <si>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</si>
  <si>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</si>
  <si>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</si>
  <si>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</si>
  <si>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</si>
  <si>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</si>
  <si>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</si>
  <si>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</si>
  <si>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</si>
  <si>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</si>
  <si>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</si>
  <si>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</si>
  <si>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</si>
  <si>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</si>
  <si>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</si>
  <si>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</si>
  <si>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</si>
  <si>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</si>
  <si>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</si>
  <si>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</si>
  <si>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</si>
  <si>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</si>
  <si>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</si>
  <si>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</si>
  <si>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</si>
  <si>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</si>
  <si>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</si>
  <si>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</si>
  <si>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</si>
  <si>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</si>
  <si>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</si>
  <si>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</si>
  <si>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</si>
  <si>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</si>
  <si>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</si>
  <si>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</si>
  <si>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</si>
  <si>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</si>
  <si>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</si>
  <si>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</si>
  <si>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</si>
  <si>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</si>
  <si>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</si>
  <si>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</si>
  <si>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</si>
  <si>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</si>
  <si>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</si>
  <si>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</si>
  <si>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</si>
  <si>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</si>
  <si>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</si>
  <si>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</si>
  <si>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</si>
  <si>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</si>
  <si>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</si>
  <si>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</si>
  <si>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</si>
  <si>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</si>
  <si>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</si>
  <si>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</si>
  <si>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</si>
  <si>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</si>
  <si>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</si>
  <si>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</si>
  <si>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</si>
  <si>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</si>
  <si>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</si>
  <si>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</si>
  <si>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</si>
  <si>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</si>
  <si>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</si>
  <si>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</si>
  <si>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</si>
  <si>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</si>
  <si>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</si>
  <si>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</si>
  <si>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</si>
  <si>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</si>
  <si>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</si>
  <si>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</si>
  <si>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</si>
  <si>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</si>
  <si>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</si>
  <si>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</si>
  <si>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</si>
  <si>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</si>
  <si>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</si>
  <si>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</si>
  <si>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</si>
  <si>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</si>
  <si>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</si>
  <si>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</si>
  <si>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</si>
  <si>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</si>
  <si>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</si>
  <si>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</si>
  <si>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</si>
  <si>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</si>
  <si>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</si>
  <si>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</si>
  <si>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</si>
  <si>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</si>
  <si>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</si>
  <si>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</si>
  <si>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</si>
  <si>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</si>
  <si>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</si>
  <si>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</si>
  <si>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</si>
  <si>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</si>
  <si>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</si>
  <si>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</si>
  <si>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</si>
  <si>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</si>
  <si>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</si>
  <si>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</si>
  <si>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</si>
  <si>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</si>
  <si>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</si>
  <si>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</si>
  <si>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</si>
  <si>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</si>
  <si>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</si>
  <si>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</si>
  <si>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</si>
  <si>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</si>
  <si>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</si>
  <si>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</si>
  <si>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</si>
  <si>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</si>
  <si>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</si>
  <si>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</si>
  <si>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</si>
  <si>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</si>
  <si>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</si>
  <si>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</si>
  <si>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</si>
  <si>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</si>
  <si>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</si>
  <si>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</si>
  <si>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</si>
  <si>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</si>
  <si>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</si>
  <si>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</si>
  <si>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</si>
  <si>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</si>
  <si>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</si>
  <si>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</si>
  <si>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</si>
  <si>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</si>
  <si>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</si>
  <si>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</si>
  <si>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</si>
  <si>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</si>
  <si>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</si>
  <si>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</si>
  <si>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</si>
  <si>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</si>
  <si>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</si>
  <si>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</si>
  <si>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</si>
  <si>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</si>
  <si>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</si>
  <si>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</si>
  <si>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</si>
  <si>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</si>
  <si>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</si>
  <si>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</si>
  <si>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</si>
  <si>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</si>
  <si>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</si>
  <si>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</si>
  <si>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</si>
  <si>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</si>
  <si>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</si>
  <si>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</si>
  <si>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</si>
  <si>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</si>
  <si>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</si>
  <si>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</si>
  <si>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</si>
  <si>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</si>
  <si>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</si>
  <si>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</si>
  <si>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</si>
  <si>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</si>
  <si>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</si>
  <si>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</si>
  <si>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</si>
  <si>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</si>
  <si>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</si>
  <si>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</si>
  <si>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</si>
  <si>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</si>
  <si>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</si>
  <si>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</si>
  <si>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</si>
  <si>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</si>
  <si>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</si>
  <si>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</si>
  <si>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</si>
  <si>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</si>
  <si>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</si>
  <si>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</si>
  <si>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</si>
  <si>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</si>
  <si>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</si>
  <si>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</si>
  <si>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</si>
  <si>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</si>
  <si>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</si>
  <si>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</si>
  <si>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</si>
  <si>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</si>
  <si>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</si>
  <si>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</si>
  <si>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</si>
  <si>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</si>
  <si>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</si>
  <si>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</si>
  <si>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</si>
  <si>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</si>
  <si>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</si>
  <si>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</si>
  <si>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</si>
  <si>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</si>
  <si>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</si>
  <si>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</si>
  <si>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</si>
  <si>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</si>
  <si>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</si>
  <si>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</si>
  <si>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</si>
  <si>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</si>
  <si>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</si>
  <si>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</si>
  <si>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</si>
  <si>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</si>
  <si>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</si>
  <si>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</si>
  <si>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</si>
  <si>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</si>
  <si>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</si>
  <si>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</si>
  <si>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</si>
  <si>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</si>
  <si>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</si>
  <si>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</si>
  <si>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</si>
  <si>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</si>
  <si>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</si>
  <si>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</si>
  <si>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</si>
  <si>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</si>
  <si>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</si>
  <si>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</si>
  <si>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</si>
  <si>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</si>
  <si>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</si>
  <si>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</si>
  <si>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</si>
  <si>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</si>
  <si>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</si>
  <si>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</si>
  <si>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</si>
  <si>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</si>
  <si>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</si>
  <si>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</si>
  <si>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</si>
  <si>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</si>
  <si>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</si>
  <si>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</si>
  <si>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</si>
  <si>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</si>
  <si>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</si>
  <si>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</si>
  <si>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</si>
  <si>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</si>
  <si>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</si>
  <si>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</si>
  <si>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</si>
  <si>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</si>
  <si>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</si>
  <si>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</si>
  <si>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</si>
  <si>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</si>
  <si>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</si>
  <si>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</si>
  <si>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</si>
  <si>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</si>
  <si>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</si>
  <si>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</si>
  <si>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</si>
  <si>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</si>
  <si>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</si>
  <si>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</si>
  <si>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</si>
  <si>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</si>
  <si>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</si>
  <si>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</si>
  <si>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</si>
  <si>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</si>
  <si>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</si>
  <si>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</si>
  <si>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</si>
  <si>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</si>
  <si>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</si>
  <si>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</si>
  <si>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</si>
  <si>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</si>
  <si>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</si>
  <si>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</si>
  <si>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</si>
  <si>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</si>
  <si>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</si>
  <si>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</si>
  <si>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</si>
  <si>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</si>
  <si>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</si>
  <si>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</si>
  <si>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</si>
  <si>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</si>
  <si>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</si>
  <si>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</si>
  <si>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</si>
  <si>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</si>
  <si>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</si>
  <si>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</si>
  <si>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</si>
  <si>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</si>
  <si>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</si>
  <si>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</si>
  <si>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</si>
  <si>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</si>
  <si>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</si>
  <si>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</si>
  <si>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</si>
  <si>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</si>
  <si>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</si>
  <si>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</si>
  <si>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</si>
  <si>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</si>
  <si>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</si>
  <si>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</si>
  <si>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</si>
  <si>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</si>
  <si>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</si>
  <si>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</si>
  <si>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</si>
  <si>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</si>
  <si>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</si>
  <si>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</si>
  <si>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</si>
  <si>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</si>
  <si>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</si>
  <si>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</si>
  <si>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</si>
  <si>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</si>
  <si>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</si>
  <si>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</si>
  <si>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</si>
  <si>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</si>
  <si>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</si>
  <si>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</si>
  <si>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</si>
  <si>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</si>
  <si>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</si>
  <si>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</si>
  <si>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</si>
  <si>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</si>
  <si>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</si>
  <si>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</si>
  <si>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</si>
  <si>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</si>
  <si>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</si>
  <si>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</si>
  <si>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</si>
  <si>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</si>
  <si>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</si>
  <si>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</si>
  <si>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</si>
  <si>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</si>
  <si>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</si>
  <si>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</si>
  <si>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</si>
  <si>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</si>
  <si>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</si>
  <si>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</si>
  <si>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</si>
  <si>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</si>
  <si>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</si>
  <si>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</si>
  <si>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</si>
  <si>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</si>
  <si>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</si>
  <si>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</si>
  <si>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</si>
  <si>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</si>
  <si>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</si>
  <si>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</si>
  <si>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</si>
  <si>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</si>
  <si>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</si>
  <si>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</si>
  <si>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</si>
  <si>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</si>
  <si>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</si>
  <si>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</si>
  <si>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</si>
  <si>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</si>
  <si>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</si>
  <si>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</si>
  <si>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</si>
  <si>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</si>
  <si>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</si>
  <si>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</si>
  <si>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</si>
  <si>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</si>
  <si>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</si>
  <si>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</si>
  <si>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</si>
  <si>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</si>
  <si>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</si>
  <si>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</si>
  <si>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</si>
  <si>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</si>
  <si>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</si>
  <si>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</si>
  <si>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</si>
  <si>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</si>
  <si>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</si>
  <si>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</si>
  <si>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</si>
  <si>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</si>
  <si>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</si>
  <si>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</si>
  <si>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</si>
  <si>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</si>
  <si>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</si>
  <si>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</si>
  <si>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</si>
  <si>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</si>
  <si>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</si>
  <si>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</si>
  <si>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</si>
  <si>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</si>
  <si>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</si>
  <si>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</si>
  <si>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</si>
  <si>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</si>
  <si>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</si>
  <si>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</si>
  <si>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</si>
  <si>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</si>
  <si>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</si>
  <si>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</si>
  <si>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</si>
  <si>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</si>
  <si>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</si>
  <si>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</si>
  <si>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</si>
  <si>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</si>
  <si>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</si>
  <si>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</si>
  <si>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</si>
  <si>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</si>
  <si>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</si>
  <si>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</si>
  <si>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</si>
  <si>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</si>
  <si>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</si>
  <si>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</si>
  <si>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</si>
  <si>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</si>
  <si>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</si>
  <si>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</si>
  <si>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</si>
  <si>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</si>
  <si>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</si>
  <si>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</si>
  <si>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</si>
  <si>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</si>
  <si>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</si>
  <si>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</si>
  <si>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</si>
  <si>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</si>
  <si>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</si>
  <si>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</si>
  <si>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</si>
  <si>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</si>
  <si>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</si>
  <si>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</si>
  <si>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</si>
  <si>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</si>
  <si>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</si>
  <si>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</si>
  <si>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</si>
  <si>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</si>
  <si>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</si>
  <si>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</si>
  <si>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</si>
  <si>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</si>
  <si>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</si>
  <si>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</si>
  <si>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</si>
  <si>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</si>
  <si>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</si>
  <si>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</si>
  <si>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</si>
  <si>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</si>
  <si>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</si>
  <si>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</si>
  <si>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</si>
  <si>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</si>
  <si>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</si>
  <si>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</si>
  <si>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</si>
  <si>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</si>
  <si>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</si>
  <si>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</si>
  <si>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</si>
  <si>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</si>
  <si>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</si>
  <si>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</si>
  <si>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</si>
  <si>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</si>
  <si>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</si>
  <si>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</si>
  <si>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</si>
  <si>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</si>
  <si>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</si>
  <si>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</si>
  <si>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</si>
  <si>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</si>
  <si>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</si>
  <si>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</si>
  <si>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</si>
  <si>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</si>
  <si>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</si>
  <si>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</si>
  <si>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</si>
  <si>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</si>
  <si>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</si>
  <si>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</si>
  <si>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</si>
  <si>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</si>
  <si>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</si>
  <si>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</si>
  <si>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</si>
  <si>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</si>
  <si>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</si>
  <si>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</si>
  <si>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</si>
  <si>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</si>
  <si>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</si>
  <si>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</si>
  <si>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</si>
  <si>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</si>
  <si>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</si>
  <si>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</si>
  <si>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</si>
  <si>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</si>
  <si>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</si>
  <si>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</si>
  <si>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</si>
  <si>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</si>
  <si>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</si>
  <si>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</si>
  <si>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</si>
  <si>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</si>
  <si>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</si>
  <si>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</si>
  <si>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</si>
  <si>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</si>
  <si>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</si>
  <si>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</si>
  <si>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</si>
  <si>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</si>
  <si>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</si>
  <si>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</si>
  <si>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</si>
  <si>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</si>
  <si>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</si>
  <si>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</si>
  <si>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</si>
  <si>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</si>
  <si>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</si>
  <si>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</si>
  <si>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</si>
  <si>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</si>
  <si>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</si>
  <si>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</si>
  <si>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</si>
  <si>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</si>
  <si>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</si>
  <si>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</si>
  <si>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</si>
  <si>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</si>
  <si>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</si>
  <si>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</si>
  <si>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</si>
  <si>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</si>
  <si>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</si>
  <si>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</si>
  <si>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</si>
  <si>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</si>
  <si>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</si>
  <si>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</si>
  <si>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</si>
  <si>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</si>
  <si>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</si>
  <si>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</si>
  <si>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</si>
  <si>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</si>
  <si>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</si>
  <si>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</si>
  <si>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</si>
  <si>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</si>
  <si>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</si>
  <si>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</si>
  <si>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</si>
  <si>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</si>
  <si>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</si>
  <si>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</si>
  <si>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</si>
  <si>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</si>
  <si>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</si>
  <si>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</si>
  <si>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</si>
  <si>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</si>
  <si>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</si>
  <si>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</si>
  <si>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</si>
  <si>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</si>
  <si>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</si>
  <si>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</si>
  <si>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</si>
  <si>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</si>
  <si>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</si>
  <si>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</si>
  <si>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</si>
  <si>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</si>
  <si>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</si>
  <si>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</si>
  <si>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</si>
  <si>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</si>
  <si>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</si>
  <si>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</si>
  <si>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</si>
  <si>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</si>
  <si>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</si>
  <si>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</si>
  <si>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</si>
  <si>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</si>
  <si>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</si>
  <si>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</si>
  <si>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</si>
  <si>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</si>
  <si>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</si>
  <si>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</si>
  <si>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</si>
  <si>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</si>
  <si>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</si>
  <si>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</si>
  <si>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</si>
  <si>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</si>
  <si>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</si>
  <si>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</si>
  <si>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</si>
  <si>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</si>
  <si>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</si>
  <si>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</si>
  <si>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</si>
  <si>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</si>
  <si>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</si>
  <si>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</si>
  <si>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</si>
  <si>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</si>
  <si>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</si>
  <si>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</si>
  <si>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</si>
  <si>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</si>
  <si>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</si>
  <si>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</si>
  <si>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</si>
  <si>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</si>
  <si>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</si>
  <si>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</si>
  <si>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</si>
  <si>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</si>
  <si>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</si>
  <si>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</si>
  <si>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</si>
  <si>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</si>
  <si>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</si>
  <si>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</si>
  <si>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</si>
  <si>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</si>
  <si>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</si>
  <si>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</si>
  <si>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</si>
  <si>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</si>
  <si>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</si>
  <si>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</si>
  <si>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</si>
  <si>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</si>
  <si>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</si>
  <si>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</si>
  <si>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</si>
  <si>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</si>
  <si>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</si>
  <si>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</si>
  <si>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</si>
  <si>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</si>
  <si>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</si>
  <si>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</si>
  <si>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</si>
  <si>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</si>
  <si>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</si>
  <si>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</si>
  <si>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</si>
  <si>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</si>
  <si>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</si>
  <si>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</si>
  <si>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</si>
  <si>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</si>
  <si>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</si>
  <si>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</si>
  <si>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</si>
  <si>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</si>
  <si>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</si>
  <si>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</si>
  <si>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</si>
  <si>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</si>
  <si>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</si>
  <si>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</si>
  <si>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</si>
  <si>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</si>
  <si>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</si>
  <si>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</si>
  <si>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</si>
  <si>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</si>
  <si>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</si>
  <si>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</si>
  <si>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</si>
  <si>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</si>
  <si>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</si>
  <si>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</si>
  <si>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</si>
  <si>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</si>
  <si>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</si>
  <si>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</si>
  <si>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</si>
  <si>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</si>
  <si>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</si>
  <si>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</si>
  <si>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</si>
  <si>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</si>
  <si>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</si>
  <si>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</si>
  <si>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</si>
  <si>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</si>
  <si>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</si>
  <si>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</si>
  <si>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</si>
  <si>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</si>
  <si>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</si>
  <si>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</si>
  <si>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</si>
  <si>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</si>
  <si>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</si>
  <si>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</si>
  <si>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</si>
  <si>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</si>
  <si>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</si>
  <si>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</si>
  <si>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</si>
  <si>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</si>
  <si>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</si>
  <si>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</si>
  <si>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</si>
  <si>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</si>
  <si>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</si>
  <si>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</si>
  <si>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</si>
  <si>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</si>
  <si>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</si>
  <si>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</si>
  <si>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</si>
  <si>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</si>
  <si>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</si>
  <si>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</si>
  <si>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</si>
  <si>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</si>
  <si>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</si>
  <si>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</si>
  <si>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</si>
  <si>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</si>
  <si>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</si>
  <si>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</si>
  <si>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</si>
  <si>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</si>
  <si>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</si>
  <si>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</si>
  <si>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</si>
  <si>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</si>
  <si>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</si>
  <si>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</si>
  <si>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</si>
  <si>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</si>
  <si>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</si>
  <si>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</si>
  <si>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</si>
  <si>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</si>
  <si>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</si>
  <si>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</si>
  <si>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</si>
  <si>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</si>
  <si>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</si>
  <si>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</si>
  <si>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</si>
  <si>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</si>
  <si>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</si>
  <si>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</si>
  <si>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</si>
  <si>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</si>
  <si>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</si>
  <si>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</si>
  <si>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</si>
  <si>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</si>
  <si>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</si>
  <si>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</si>
  <si>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</si>
  <si>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</si>
  <si>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</si>
  <si>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</si>
  <si>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</si>
  <si>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</si>
  <si>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</si>
  <si>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</si>
  <si>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</si>
  <si>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</si>
  <si>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</si>
  <si>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</si>
  <si>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</si>
  <si>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</si>
  <si>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</si>
  <si>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</si>
  <si>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</si>
  <si>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</si>
  <si>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</si>
  <si>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</si>
  <si>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</si>
  <si>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</si>
  <si>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</si>
  <si>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</si>
  <si>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</si>
  <si>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</si>
  <si>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</si>
  <si>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</si>
  <si>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</si>
  <si>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</si>
  <si>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</si>
  <si>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</si>
  <si>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</si>
  <si>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</si>
  <si>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</si>
  <si>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</si>
  <si>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</si>
  <si>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</si>
  <si>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</si>
  <si>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</si>
  <si>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</si>
  <si>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</si>
  <si>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</si>
  <si>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</si>
  <si>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</si>
  <si>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</si>
  <si>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</si>
  <si>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</si>
  <si>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</si>
  <si>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</si>
  <si>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</si>
  <si>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</si>
  <si>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</si>
  <si>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</si>
  <si>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</si>
  <si>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</si>
  <si>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</si>
  <si>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</si>
  <si>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</si>
  <si>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</si>
  <si>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</si>
  <si>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</si>
  <si>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</si>
  <si>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</si>
  <si>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</si>
  <si>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</si>
  <si>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</si>
  <si>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</si>
  <si>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</si>
  <si>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</si>
  <si>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</si>
  <si>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</si>
  <si>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</si>
  <si>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</si>
  <si>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</si>
  <si>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</si>
  <si>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</si>
  <si>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</si>
  <si>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</si>
  <si>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</si>
  <si>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</si>
  <si>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</si>
  <si>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</si>
  <si>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</si>
  <si>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</si>
  <si>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</si>
  <si>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</si>
  <si>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</si>
  <si>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</si>
  <si>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</si>
  <si>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</si>
  <si>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</si>
  <si>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</si>
  <si>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</si>
  <si>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</si>
  <si>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</si>
  <si>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</si>
  <si>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</si>
  <si>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</si>
  <si>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</si>
  <si>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</si>
  <si>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</si>
  <si>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</si>
  <si>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</si>
  <si>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</si>
  <si>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</si>
  <si>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</si>
  <si>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</si>
  <si>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</si>
  <si>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</si>
  <si>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</si>
  <si>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</si>
  <si>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</si>
  <si>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</si>
  <si>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</si>
  <si>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</si>
  <si>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</si>
  <si>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</si>
  <si>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</si>
  <si>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</si>
  <si>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</si>
  <si>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</si>
  <si>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</si>
  <si>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</si>
  <si>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</si>
  <si>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</si>
  <si>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</si>
  <si>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</si>
  <si>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</si>
  <si>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</si>
  <si>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</si>
  <si>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</si>
  <si>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</si>
  <si>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</si>
  <si>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</si>
  <si>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</si>
  <si>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</si>
  <si>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</si>
  <si>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</si>
  <si>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</si>
  <si>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</si>
  <si>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</si>
  <si>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</si>
  <si>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</si>
  <si>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</si>
  <si>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</si>
  <si>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</si>
  <si>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</si>
  <si>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</si>
  <si>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</si>
  <si>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</si>
  <si>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</si>
  <si>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</si>
  <si>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</si>
  <si>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</si>
  <si>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</si>
  <si>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</si>
  <si>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</si>
  <si>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</si>
  <si>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</si>
  <si>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</si>
  <si>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</si>
  <si>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</si>
  <si>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</si>
  <si>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</si>
  <si>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</si>
  <si>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</si>
  <si>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</si>
  <si>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</si>
  <si>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</si>
  <si>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</si>
  <si>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</si>
  <si>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</si>
  <si>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</si>
  <si>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</si>
  <si>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</si>
  <si>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</si>
  <si>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</si>
  <si>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</si>
  <si>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</si>
  <si>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</si>
  <si>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</si>
  <si>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</si>
  <si>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</si>
  <si>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</si>
  <si>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</si>
  <si>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</si>
  <si>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</si>
  <si>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</si>
  <si>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</si>
  <si>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</si>
  <si>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</si>
  <si>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</si>
  <si>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</si>
  <si>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</si>
  <si>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</si>
  <si>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</si>
  <si>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</si>
  <si>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</si>
  <si>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</si>
  <si>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</si>
  <si>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</si>
  <si>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</si>
  <si>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</si>
  <si>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</si>
  <si>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</si>
  <si>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</si>
  <si>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</si>
  <si>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</si>
  <si>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</si>
  <si>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</si>
  <si>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</si>
  <si>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</si>
  <si>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</si>
  <si>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</si>
  <si>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</si>
  <si>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</si>
  <si>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</si>
  <si>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</si>
  <si>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</si>
  <si>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</si>
  <si>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</si>
  <si>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</si>
  <si>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</si>
  <si>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</si>
  <si>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</si>
  <si>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</si>
  <si>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</si>
  <si>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</si>
  <si>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</si>
  <si>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</si>
  <si>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</si>
  <si>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</si>
  <si>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</si>
  <si>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</si>
  <si>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</si>
  <si>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</si>
  <si>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</si>
  <si>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</si>
  <si>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</si>
  <si>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</si>
  <si>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</si>
  <si>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</si>
  <si>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</si>
  <si>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</si>
  <si>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</si>
  <si>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</si>
  <si>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</si>
  <si>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</si>
  <si>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</si>
  <si>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</si>
  <si>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</si>
  <si>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</si>
  <si>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</si>
  <si>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</si>
  <si>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</si>
  <si>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</si>
  <si>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</si>
  <si>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</si>
  <si>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</si>
  <si>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</si>
  <si>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</si>
  <si>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</si>
  <si>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</si>
  <si>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</si>
  <si>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</si>
  <si>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</si>
  <si>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</si>
  <si>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</si>
  <si>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</si>
  <si>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</si>
  <si>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</si>
  <si>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</si>
  <si>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</si>
  <si>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</si>
  <si>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</si>
  <si>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</si>
  <si>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</si>
  <si>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</si>
  <si>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</si>
  <si>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</si>
  <si>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</si>
  <si>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</si>
  <si>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</si>
  <si>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</si>
  <si>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</si>
  <si>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</si>
  <si>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</si>
  <si>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</si>
  <si>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</si>
  <si>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</si>
  <si>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</si>
  <si>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</si>
  <si>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</si>
  <si>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</si>
  <si>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</si>
  <si>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</si>
  <si>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</si>
  <si>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</si>
  <si>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</si>
  <si>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</si>
  <si>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</si>
  <si>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</si>
  <si>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</si>
  <si>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</si>
  <si>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</si>
  <si>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</si>
  <si>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</si>
  <si>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</si>
  <si>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</si>
  <si>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</si>
  <si>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</si>
  <si>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</si>
  <si>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</si>
  <si>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</si>
  <si>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</si>
  <si>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</si>
  <si>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</si>
  <si>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</si>
  <si>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</si>
  <si>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</si>
  <si>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</si>
  <si>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</si>
  <si>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</si>
  <si>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</si>
  <si>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</si>
  <si>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</si>
  <si>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</si>
  <si>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</si>
  <si>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</si>
  <si>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</si>
  <si>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</si>
  <si>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</si>
  <si>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</si>
  <si>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</si>
  <si>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</si>
  <si>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</si>
  <si>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</si>
  <si>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</si>
  <si>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</si>
  <si>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</si>
  <si>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</si>
  <si>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</si>
  <si>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</si>
  <si>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</si>
  <si>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</si>
  <si>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</si>
  <si>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</si>
  <si>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</si>
  <si>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</si>
  <si>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</si>
  <si>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</si>
  <si>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</si>
  <si>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</si>
  <si>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</si>
  <si>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</si>
  <si>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</si>
  <si>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</si>
  <si>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</si>
  <si>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</si>
  <si>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</si>
  <si>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</si>
  <si>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</si>
  <si>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</si>
  <si>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</si>
  <si>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</si>
  <si>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</si>
  <si>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</si>
  <si>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</si>
  <si>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</si>
  <si>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</si>
  <si>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</si>
  <si>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</si>
  <si>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</si>
  <si>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</si>
  <si>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</si>
  <si>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</si>
  <si>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</si>
  <si>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</si>
  <si>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</si>
  <si>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</si>
  <si>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</si>
  <si>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</si>
  <si>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</si>
  <si>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</si>
  <si>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</si>
  <si>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</si>
  <si>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</si>
  <si>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</si>
  <si>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</si>
  <si>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</si>
  <si>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</si>
  <si>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</si>
  <si>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</si>
  <si>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</si>
  <si>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</si>
  <si>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</si>
  <si>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</si>
  <si>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</si>
  <si>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</si>
  <si>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</si>
  <si>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</si>
  <si>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</si>
  <si>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</si>
  <si>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</si>
  <si>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</si>
  <si>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</si>
  <si>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</si>
  <si>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</si>
  <si>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</si>
  <si>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</si>
  <si>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</si>
  <si>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</si>
  <si>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</si>
  <si>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</si>
  <si>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</si>
  <si>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</si>
  <si>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</si>
  <si>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</si>
  <si>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</si>
  <si>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</si>
  <si>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</si>
  <si>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</si>
  <si>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</si>
  <si>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</si>
  <si>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</si>
  <si>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</si>
  <si>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</si>
  <si>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</si>
  <si>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</si>
  <si>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</si>
  <si>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</si>
  <si>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</si>
  <si>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</si>
  <si>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</si>
  <si>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</si>
  <si>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</si>
  <si>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</si>
  <si>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</si>
  <si>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</si>
  <si>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</si>
  <si>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</si>
  <si>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</si>
  <si>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</si>
  <si>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</si>
  <si>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</si>
  <si>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</si>
  <si>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</si>
  <si>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</si>
  <si>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</si>
  <si>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</si>
  <si>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</si>
  <si>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</si>
  <si>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</si>
  <si>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</si>
  <si>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</si>
  <si>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</si>
  <si>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</si>
  <si>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</si>
  <si>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</si>
  <si>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</si>
  <si>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</si>
  <si>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</si>
  <si>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</si>
  <si>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</si>
  <si>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</si>
  <si>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</si>
  <si>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</si>
  <si>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</si>
  <si>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</si>
  <si>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</si>
  <si>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</si>
  <si>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</si>
  <si>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</si>
  <si>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</si>
  <si>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</si>
  <si>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</si>
  <si>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</si>
  <si>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</si>
  <si>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</si>
  <si>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</si>
  <si>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</si>
  <si>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</si>
  <si>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</si>
  <si>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</si>
  <si>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</si>
  <si>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</si>
  <si>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</si>
  <si>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</si>
  <si>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</si>
  <si>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</si>
  <si>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</si>
  <si>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</si>
  <si>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</si>
  <si>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</si>
  <si>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</si>
  <si>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</si>
  <si>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</si>
  <si>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</si>
  <si>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</si>
  <si>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</si>
  <si>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</si>
  <si>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</si>
  <si>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</si>
  <si>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</si>
  <si>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</si>
  <si>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</si>
  <si>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</si>
  <si>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</si>
  <si>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</si>
  <si>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</si>
  <si>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</si>
  <si>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</si>
  <si>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</si>
  <si>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</si>
  <si>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</si>
  <si>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</si>
  <si>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</si>
  <si>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</si>
  <si>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</si>
  <si>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</si>
  <si>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</si>
  <si>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</si>
  <si>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</si>
  <si>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</si>
  <si>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</si>
  <si>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</si>
  <si>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</si>
  <si>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</si>
  <si>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</si>
  <si>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</si>
  <si>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</si>
  <si>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</si>
  <si>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</si>
  <si>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</si>
  <si>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</si>
  <si>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</si>
  <si>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</si>
  <si>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</si>
  <si>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</si>
  <si>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</si>
  <si>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</si>
  <si>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</si>
  <si>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</si>
  <si>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</si>
  <si>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</si>
  <si>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</si>
  <si>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</si>
  <si>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</si>
  <si>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</si>
  <si>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</si>
  <si>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</si>
  <si>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</si>
  <si>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</si>
  <si>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</si>
  <si>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</si>
  <si>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</si>
  <si>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</si>
  <si>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</si>
  <si>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</si>
  <si>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</si>
  <si>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</si>
  <si>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</si>
  <si>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</si>
  <si>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</si>
  <si>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</si>
  <si>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</si>
  <si>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</si>
  <si>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</si>
  <si>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</si>
  <si>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</si>
  <si>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</si>
  <si>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</si>
  <si>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</si>
  <si>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</si>
  <si>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</si>
  <si>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</si>
  <si>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</si>
  <si>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</si>
  <si>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</si>
  <si>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</si>
  <si>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</si>
  <si>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</si>
  <si>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</si>
  <si>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</si>
  <si>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</si>
  <si>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</si>
  <si>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</si>
  <si>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</si>
  <si>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</si>
  <si>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</si>
  <si>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</si>
  <si>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</si>
  <si>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</si>
  <si>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</si>
  <si>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</si>
  <si>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</si>
  <si>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</si>
  <si>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</si>
  <si>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</si>
  <si>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</si>
  <si>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</si>
  <si>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</si>
  <si>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</si>
  <si>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</si>
  <si>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</si>
  <si>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</si>
  <si>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</si>
  <si>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</si>
  <si>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</si>
  <si>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</si>
  <si>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</si>
  <si>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</si>
  <si>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</si>
  <si>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</si>
  <si>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</si>
  <si>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</si>
  <si>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</si>
  <si>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</si>
  <si>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</si>
  <si>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</si>
  <si>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</si>
  <si>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</si>
  <si>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</si>
  <si>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</si>
  <si>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</si>
  <si>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</si>
  <si>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</si>
  <si>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</si>
  <si>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</si>
  <si>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</si>
  <si>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</si>
  <si>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</si>
  <si>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</si>
  <si>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</si>
  <si>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</si>
  <si>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</si>
  <si>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</si>
  <si>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</si>
  <si>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</si>
  <si>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</si>
  <si>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</si>
  <si>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</si>
  <si>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</si>
  <si>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</si>
  <si>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</si>
  <si>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</si>
  <si>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</si>
  <si>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</si>
  <si>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</si>
  <si>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</si>
  <si>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</si>
  <si>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</si>
  <si>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</si>
  <si>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</si>
  <si>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</si>
  <si>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</si>
  <si>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</si>
  <si>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</si>
  <si>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</si>
  <si>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</si>
  <si>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</si>
  <si>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</si>
  <si>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</si>
  <si>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</si>
  <si>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</si>
  <si>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</si>
  <si>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</si>
  <si>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</si>
  <si>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</si>
  <si>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</si>
  <si>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</si>
  <si>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</si>
  <si>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</si>
  <si>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</si>
  <si>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</si>
  <si>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</si>
  <si>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</si>
  <si>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</si>
  <si>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</si>
  <si>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</si>
  <si>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</si>
  <si>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</si>
  <si>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</si>
  <si>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</si>
  <si>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</si>
  <si>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</si>
  <si>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</si>
  <si>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</si>
  <si>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</si>
  <si>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</si>
  <si>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</si>
  <si>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</si>
  <si>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</si>
  <si>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</si>
  <si>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</si>
  <si>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</si>
  <si>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</si>
  <si>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</si>
  <si>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</si>
  <si>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</si>
  <si>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</si>
  <si>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</si>
  <si>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</si>
  <si>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</si>
  <si>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</si>
  <si>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</si>
  <si>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</si>
  <si>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</si>
  <si>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</si>
  <si>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</si>
  <si>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</si>
  <si>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</si>
  <si>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</si>
  <si>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</si>
  <si>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</si>
  <si>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</si>
  <si>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</si>
  <si>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</si>
  <si>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</si>
  <si>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</si>
  <si>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</si>
  <si>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</si>
  <si>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</si>
  <si>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</si>
  <si>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</si>
  <si>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</si>
  <si>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</si>
  <si>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</si>
  <si>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</si>
  <si>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</si>
  <si>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</si>
  <si>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</si>
  <si>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</si>
  <si>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</si>
  <si>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</si>
  <si>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</si>
  <si>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</si>
  <si>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</si>
  <si>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</si>
  <si>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</si>
  <si>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</si>
  <si>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</si>
  <si>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</si>
  <si>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</si>
  <si>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</si>
  <si>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</si>
  <si>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</si>
  <si>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</si>
  <si>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</si>
  <si>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</si>
  <si>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</si>
  <si>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</si>
  <si>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</si>
  <si>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</si>
  <si>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</si>
  <si>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</si>
  <si>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</si>
  <si>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</si>
  <si>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</si>
  <si>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</si>
  <si>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</si>
  <si>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</si>
  <si>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</si>
  <si>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</si>
  <si>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</si>
  <si>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</si>
  <si>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</si>
  <si>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</si>
  <si>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</si>
  <si>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</si>
  <si>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</si>
  <si>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</si>
  <si>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</si>
  <si>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</si>
  <si>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</si>
  <si>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</si>
  <si>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</si>
  <si>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</si>
  <si>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</si>
  <si>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</si>
  <si>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</si>
  <si>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</si>
  <si>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</si>
  <si>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</si>
  <si>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</si>
  <si>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</si>
  <si>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</si>
  <si>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</si>
  <si>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</si>
  <si>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</si>
  <si>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</si>
  <si>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</si>
  <si>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</si>
  <si>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</si>
  <si>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</si>
  <si>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</si>
  <si>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</si>
  <si>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</si>
  <si>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</si>
  <si>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</si>
  <si>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</si>
  <si>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</si>
  <si>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</si>
  <si>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</si>
  <si>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</si>
  <si>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</si>
  <si>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</si>
  <si>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</si>
  <si>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</si>
  <si>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</si>
  <si>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</si>
  <si>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</si>
  <si>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</si>
  <si>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</si>
  <si>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</si>
  <si>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</si>
  <si>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</si>
  <si>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</si>
  <si>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</si>
  <si>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</si>
  <si>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</si>
  <si>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</si>
  <si>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</si>
  <si>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</si>
  <si>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</si>
  <si>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</si>
  <si>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</si>
  <si>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</si>
  <si>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</si>
  <si>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</si>
  <si>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</si>
  <si>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</si>
  <si>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</si>
  <si>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</si>
  <si>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</si>
  <si>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</si>
  <si>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</si>
  <si>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</si>
  <si>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</si>
  <si>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</si>
  <si>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</si>
  <si>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</si>
  <si>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</si>
  <si>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</si>
  <si>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</si>
  <si>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</si>
  <si>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</si>
  <si>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</si>
  <si>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</si>
  <si>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</si>
  <si>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</si>
  <si>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</si>
  <si>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</si>
  <si>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</si>
  <si>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</si>
  <si>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</si>
  <si>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</si>
  <si>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</si>
  <si>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</si>
  <si>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</si>
  <si>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</si>
  <si>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</si>
  <si>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</si>
  <si>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</si>
  <si>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</si>
  <si>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</si>
  <si>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</si>
  <si>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</si>
  <si>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</si>
  <si>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</si>
  <si>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</si>
  <si>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</si>
  <si>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</si>
  <si>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</si>
  <si>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</si>
  <si>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</si>
  <si>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</si>
  <si>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</si>
  <si>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</si>
  <si>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</si>
  <si>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</si>
  <si>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</si>
  <si>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</si>
  <si>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</si>
  <si>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</si>
  <si>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</si>
  <si>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</si>
  <si>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</si>
  <si>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</si>
  <si>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</si>
  <si>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</si>
  <si>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</si>
  <si>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</si>
  <si>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</si>
  <si>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</si>
  <si>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</si>
  <si>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</si>
  <si>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</si>
  <si>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</si>
  <si>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</si>
  <si>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</si>
  <si>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</si>
  <si>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</si>
  <si>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</si>
  <si>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</si>
  <si>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</si>
  <si>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</si>
  <si>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</si>
  <si>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</si>
  <si>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</si>
  <si>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</si>
  <si>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</si>
  <si>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</si>
  <si>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</si>
  <si>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</si>
  <si>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</si>
  <si>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</si>
  <si>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</si>
  <si>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</si>
  <si>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</si>
  <si>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</si>
  <si>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</si>
  <si>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</si>
  <si>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</si>
  <si>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</si>
  <si>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</si>
  <si>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</si>
  <si>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</si>
  <si>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</si>
  <si>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</si>
  <si>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</si>
  <si>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</si>
  <si>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</si>
  <si>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</si>
  <si>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</si>
  <si>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</si>
  <si>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</si>
  <si>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</si>
  <si>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</si>
  <si>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</si>
  <si>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</si>
  <si>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</si>
  <si>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</si>
  <si>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</si>
  <si>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</si>
  <si>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</si>
  <si>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</si>
  <si>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</si>
  <si>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</si>
  <si>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</si>
  <si>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</si>
  <si>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</si>
  <si>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</si>
  <si>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</si>
  <si>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</si>
  <si>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</si>
  <si>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</si>
  <si>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</si>
  <si>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</si>
  <si>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</si>
  <si>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</si>
  <si>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</si>
  <si>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</si>
  <si>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</si>
  <si>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</si>
  <si>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</si>
  <si>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</si>
  <si>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</si>
  <si>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</si>
  <si>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</si>
  <si>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</si>
  <si>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</si>
  <si>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</si>
  <si>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</si>
  <si>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</si>
  <si>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</si>
  <si>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</si>
  <si>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</si>
  <si>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</si>
  <si>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</si>
  <si>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</si>
  <si>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</si>
  <si>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</si>
  <si>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</si>
  <si>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</si>
  <si>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</si>
  <si>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</si>
  <si>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</si>
  <si>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</si>
  <si>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</si>
  <si>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</si>
  <si>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</si>
  <si>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</si>
  <si>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</si>
  <si>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</si>
  <si>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</si>
  <si>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</si>
  <si>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</si>
  <si>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</si>
  <si>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</si>
  <si>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</si>
  <si>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</si>
  <si>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</si>
  <si>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</si>
  <si>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</si>
  <si>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</si>
  <si>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</si>
  <si>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</si>
  <si>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</si>
  <si>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</si>
  <si>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</si>
  <si>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</si>
  <si>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</si>
  <si>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</si>
  <si>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</si>
  <si>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</si>
  <si>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</si>
  <si>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</si>
  <si>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</si>
  <si>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</si>
  <si>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</si>
  <si>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</si>
  <si>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</si>
  <si>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</si>
  <si>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</si>
  <si>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</si>
  <si>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</si>
  <si>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</si>
  <si>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</si>
  <si>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</si>
  <si>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</si>
  <si>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</si>
  <si>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</si>
  <si>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</si>
  <si>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</si>
  <si>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</si>
  <si>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</si>
  <si>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</si>
  <si>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</si>
  <si>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</si>
  <si>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</si>
  <si>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</si>
  <si>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</si>
  <si>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</si>
  <si>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</si>
  <si>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</si>
  <si>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</si>
  <si>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</si>
  <si>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</si>
  <si>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</si>
  <si>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</si>
  <si>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</si>
  <si>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</si>
  <si>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</si>
  <si>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</si>
  <si>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</si>
  <si>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</si>
  <si>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</si>
  <si>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</si>
  <si>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</si>
  <si>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</si>
  <si>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</si>
  <si>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</si>
  <si>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</si>
  <si>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</si>
  <si>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</si>
  <si>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</si>
  <si>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</si>
  <si>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</si>
  <si>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</si>
  <si>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</si>
  <si>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</si>
  <si>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</si>
  <si>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</si>
  <si>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</si>
  <si>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</si>
  <si>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</si>
  <si>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</si>
  <si>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</si>
  <si>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</si>
  <si>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</si>
  <si>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</si>
  <si>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</si>
  <si>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</si>
  <si>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</si>
  <si>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</si>
  <si>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</si>
  <si>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</si>
  <si>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</si>
  <si>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</si>
  <si>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</si>
  <si>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</si>
  <si>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</si>
  <si>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</si>
  <si>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</si>
  <si>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</si>
  <si>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</si>
  <si>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</si>
  <si>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</si>
  <si>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</si>
  <si>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</si>
  <si>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</si>
  <si>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</si>
  <si>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</si>
  <si>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</si>
  <si>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</si>
  <si>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</si>
  <si>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</si>
  <si>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</si>
  <si>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</si>
  <si>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</si>
  <si>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</si>
  <si>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</si>
  <si>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</si>
  <si>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</si>
  <si>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</si>
  <si>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</si>
  <si>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</si>
  <si>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</si>
  <si>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</si>
  <si>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</si>
  <si>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</si>
  <si>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</si>
  <si>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</si>
  <si>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</si>
  <si>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</si>
  <si>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</si>
  <si>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</si>
  <si>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</si>
  <si>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</si>
  <si>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</si>
  <si>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</si>
  <si>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</si>
  <si>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</si>
  <si>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</si>
  <si>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</si>
  <si>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</si>
  <si>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</si>
  <si>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</si>
  <si>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</si>
  <si>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</si>
  <si>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</si>
  <si>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</si>
  <si>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</si>
  <si>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</si>
  <si>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</si>
  <si>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</si>
  <si>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</si>
  <si>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</si>
  <si>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</si>
  <si>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</si>
  <si>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</si>
  <si>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</si>
  <si>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</si>
  <si>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</si>
  <si>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</si>
  <si>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</si>
  <si>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</si>
  <si>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</si>
  <si>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</si>
  <si>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</si>
  <si>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</si>
  <si>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</si>
  <si>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</si>
  <si>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</si>
  <si>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</si>
  <si>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</si>
  <si>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</si>
  <si>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</si>
  <si>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</si>
  <si>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</si>
  <si>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</si>
  <si>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</si>
  <si>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</si>
  <si>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</si>
  <si>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</si>
  <si>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</si>
  <si>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</si>
  <si>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</si>
  <si>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</si>
  <si>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</si>
  <si>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</si>
  <si>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</si>
  <si>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</si>
  <si>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</si>
  <si>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</si>
  <si>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</si>
  <si>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</si>
  <si>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</si>
  <si>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</si>
  <si>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</si>
  <si>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</si>
  <si>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</si>
  <si>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</si>
  <si>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</si>
  <si>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</si>
  <si>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</si>
  <si>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</si>
  <si>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</si>
  <si>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</si>
  <si>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</si>
  <si>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</si>
  <si>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</si>
  <si>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</si>
  <si>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</si>
  <si>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</si>
  <si>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</si>
  <si>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</si>
  <si>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</si>
  <si>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</si>
  <si>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</si>
  <si>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</si>
  <si>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</si>
  <si>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</si>
  <si>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</si>
  <si>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</si>
  <si>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</si>
  <si>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</si>
  <si>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</si>
  <si>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</si>
  <si>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</si>
  <si>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</si>
  <si>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</si>
  <si>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</si>
  <si>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</si>
  <si>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</si>
  <si>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</si>
  <si>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</si>
  <si>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</si>
  <si>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</si>
  <si>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</si>
  <si>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</si>
  <si>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</si>
  <si>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</si>
  <si>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</si>
  <si>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</si>
  <si>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</si>
  <si>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</si>
  <si>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</si>
  <si>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</si>
  <si>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</si>
  <si>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</si>
  <si>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</si>
  <si>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</si>
  <si>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</si>
  <si>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</si>
  <si>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</si>
  <si>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</si>
  <si>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</si>
  <si>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</si>
  <si>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</si>
  <si>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</si>
  <si>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</si>
  <si>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</si>
  <si>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</si>
  <si>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</si>
  <si>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</si>
  <si>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</si>
  <si>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</si>
  <si>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</si>
  <si>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</si>
  <si>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</si>
  <si>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</si>
  <si>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</si>
  <si>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</si>
  <si>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</si>
  <si>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</si>
  <si>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</si>
  <si>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</si>
  <si>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</si>
  <si>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</si>
  <si>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</si>
  <si>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</si>
  <si>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</si>
  <si>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</si>
  <si>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</si>
  <si>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</si>
  <si>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</si>
  <si>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</si>
  <si>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</si>
  <si>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</si>
  <si>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</si>
  <si>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</si>
  <si>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</si>
  <si>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</si>
  <si>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</si>
  <si>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</si>
  <si>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</si>
  <si>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</si>
  <si>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</si>
  <si>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</si>
  <si>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</si>
  <si>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</si>
  <si>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</si>
  <si>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</si>
  <si>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</si>
  <si>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</si>
  <si>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</si>
  <si>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</si>
  <si>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</si>
  <si>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</si>
  <si>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</si>
  <si>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</si>
  <si>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</si>
  <si>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</si>
  <si>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</si>
  <si>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</si>
  <si>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</si>
  <si>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</si>
  <si>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</si>
  <si>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</si>
  <si>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</si>
  <si>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</si>
  <si>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</si>
  <si>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</si>
  <si>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</si>
  <si>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</si>
  <si>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</si>
  <si>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</si>
  <si>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</si>
  <si>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</si>
  <si>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</si>
  <si>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</si>
  <si>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</si>
  <si>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</si>
  <si>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</si>
  <si>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</si>
  <si>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</si>
  <si>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</si>
  <si>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</si>
  <si>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</si>
  <si>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</si>
  <si>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</si>
  <si>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</si>
  <si>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</si>
  <si>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</si>
  <si>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</si>
  <si>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</si>
  <si>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</si>
  <si>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</si>
  <si>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</si>
  <si>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</si>
  <si>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</si>
  <si>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</si>
  <si>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</si>
  <si>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</si>
  <si>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</si>
  <si>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</si>
  <si>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</si>
  <si>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</si>
  <si>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</si>
  <si>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</si>
  <si>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</si>
  <si>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</si>
  <si>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</si>
  <si>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</si>
  <si>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</si>
  <si>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</si>
  <si>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</si>
  <si>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</si>
  <si>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</si>
  <si>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</si>
  <si>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</si>
  <si>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</si>
  <si>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</si>
  <si>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</si>
  <si>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</si>
  <si>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</si>
  <si>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</si>
  <si>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</si>
  <si>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</si>
  <si>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</si>
  <si>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</si>
  <si>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</si>
  <si>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</si>
  <si>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</si>
  <si>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</si>
  <si>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</si>
  <si>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</si>
  <si>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</si>
  <si>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</si>
  <si>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</si>
  <si>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</si>
  <si>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</si>
  <si>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</si>
  <si>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</si>
  <si>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</si>
  <si>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</si>
  <si>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</si>
  <si>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</si>
  <si>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</si>
  <si>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</si>
  <si>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</si>
  <si>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</si>
  <si>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</si>
  <si>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</si>
  <si>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</si>
  <si>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</si>
  <si>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</si>
  <si>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</si>
  <si>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</si>
  <si>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</si>
  <si>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</si>
  <si>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</si>
  <si>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</si>
  <si>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</si>
  <si>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</si>
  <si>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</si>
  <si>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</si>
  <si>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</si>
  <si>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</si>
  <si>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</si>
  <si>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</si>
  <si>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</si>
  <si>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</si>
  <si>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</si>
  <si>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</si>
  <si>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</si>
  <si>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</si>
  <si>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</si>
  <si>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</si>
  <si>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</si>
  <si>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</si>
  <si>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</si>
  <si>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</si>
  <si>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</si>
  <si>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</si>
  <si>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</si>
  <si>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</si>
  <si>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</si>
  <si>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</si>
  <si>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</si>
  <si>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</si>
  <si>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</si>
  <si>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</si>
  <si>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</si>
  <si>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</si>
  <si>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</si>
  <si>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</si>
  <si>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</si>
  <si>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</si>
  <si>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</si>
  <si>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</si>
  <si>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</si>
  <si>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</si>
  <si>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</si>
  <si>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</si>
  <si>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</si>
  <si>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</si>
  <si>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</si>
  <si>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</si>
  <si>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</si>
  <si>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</si>
  <si>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</si>
  <si>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</si>
  <si>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</si>
  <si>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</si>
  <si>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</si>
  <si>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</si>
  <si>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</si>
  <si>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</si>
  <si>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</si>
  <si>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</si>
  <si>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</si>
  <si>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</si>
  <si>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</si>
  <si>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</si>
  <si>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</si>
  <si>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</si>
  <si>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</si>
  <si>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</si>
  <si>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</si>
  <si>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</si>
  <si>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</si>
  <si>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</si>
  <si>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</si>
  <si>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</si>
  <si>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</si>
  <si>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</si>
  <si>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</si>
  <si>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</si>
  <si>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</si>
  <si>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</si>
  <si>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</si>
  <si>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</si>
  <si>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</si>
  <si>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</si>
  <si>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</si>
  <si>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</si>
  <si>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</si>
  <si>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</si>
  <si>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</si>
  <si>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</si>
  <si>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</si>
  <si>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</si>
  <si>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</si>
  <si>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</si>
  <si>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</si>
  <si>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</si>
  <si>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</si>
  <si>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</si>
  <si>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</si>
  <si>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</si>
  <si>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</si>
  <si>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</si>
  <si>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</si>
  <si>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</si>
  <si>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</si>
  <si>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</si>
  <si>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</si>
  <si>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</si>
  <si>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</si>
  <si>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</si>
  <si>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</si>
  <si>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</si>
  <si>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</si>
  <si>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</si>
  <si>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</si>
  <si>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</si>
  <si>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</si>
  <si>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</si>
  <si>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</si>
  <si>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</si>
  <si>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</si>
  <si>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</si>
  <si>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</si>
  <si>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</si>
  <si>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</si>
  <si>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</si>
  <si>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</si>
  <si>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</si>
  <si>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</si>
  <si>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</si>
  <si>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</si>
  <si>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</si>
  <si>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</si>
  <si>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</si>
  <si>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</si>
  <si>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</si>
  <si>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</si>
  <si>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</si>
  <si>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</si>
  <si>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</si>
  <si>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</si>
  <si>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</si>
  <si>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</si>
  <si>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</si>
  <si>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</si>
  <si>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</si>
  <si>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</si>
  <si>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</si>
  <si>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</si>
  <si>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</si>
  <si>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</si>
  <si>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</si>
  <si>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</si>
  <si>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</si>
  <si>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</si>
  <si>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</si>
  <si>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</si>
  <si>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</si>
  <si>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</si>
  <si>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</si>
  <si>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</si>
  <si>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</si>
  <si>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</si>
  <si>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</si>
  <si>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</si>
  <si>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</si>
  <si>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</si>
  <si>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</si>
  <si>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</si>
  <si>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</si>
  <si>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</si>
  <si>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</si>
  <si>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</si>
  <si>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</si>
  <si>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</si>
  <si>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</si>
  <si>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</si>
  <si>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</si>
  <si>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</si>
  <si>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</si>
  <si>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</si>
  <si>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</si>
  <si>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</si>
  <si>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</si>
  <si>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</si>
  <si>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</si>
  <si>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</si>
  <si>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</si>
  <si>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</si>
  <si>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</si>
  <si>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</si>
  <si>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</si>
  <si>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</si>
  <si>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</si>
  <si>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</si>
  <si>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</si>
  <si>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</si>
  <si>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</si>
  <si>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</si>
  <si>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</si>
  <si>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</si>
  <si>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</si>
  <si>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</si>
  <si>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</si>
  <si>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</si>
  <si>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</si>
  <si>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</si>
  <si>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</si>
  <si>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</si>
  <si>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</si>
  <si>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</si>
  <si>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</si>
  <si>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</si>
  <si>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</si>
  <si>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</si>
  <si>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</si>
  <si>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</si>
  <si>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</si>
  <si>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</si>
  <si>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</si>
  <si>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</si>
  <si>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</si>
  <si>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</si>
  <si>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</si>
  <si>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</si>
  <si>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</si>
  <si>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</si>
  <si>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</si>
  <si>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</si>
  <si>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</si>
  <si>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</si>
  <si>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</si>
  <si>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</si>
  <si>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</si>
  <si>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</si>
  <si>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</si>
  <si>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</si>
  <si>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</si>
  <si>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</si>
  <si>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</si>
  <si>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</si>
  <si>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</si>
  <si>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</si>
  <si>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</si>
  <si>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</si>
  <si>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</si>
  <si>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</si>
  <si>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</si>
  <si>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</si>
  <si>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</si>
  <si>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</si>
  <si>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</si>
  <si>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</si>
  <si>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</si>
  <si>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</si>
  <si>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</si>
  <si>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</si>
  <si>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</si>
  <si>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</si>
  <si>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</si>
  <si>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</si>
  <si>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</si>
  <si>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</si>
  <si>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</si>
  <si>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</si>
  <si>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</si>
  <si>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</si>
  <si>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</si>
  <si>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</si>
  <si>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</si>
  <si>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</si>
  <si>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</si>
  <si>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</si>
  <si>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</si>
  <si>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</si>
  <si>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</si>
  <si>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</si>
  <si>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</si>
  <si>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</si>
  <si>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</si>
  <si>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</si>
  <si>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</si>
  <si>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</si>
  <si>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</si>
  <si>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</si>
  <si>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</si>
  <si>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</si>
  <si>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</si>
  <si>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</si>
  <si>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</si>
  <si>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</si>
  <si>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</si>
  <si>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</si>
  <si>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</si>
  <si>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</si>
  <si>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</si>
  <si>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</si>
  <si>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</si>
  <si>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</si>
  <si>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</si>
  <si>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</si>
  <si>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</si>
  <si>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</si>
  <si>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</si>
  <si>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</si>
  <si>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</si>
  <si>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</si>
  <si>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</si>
  <si>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</si>
  <si>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</si>
  <si>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</si>
  <si>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</si>
  <si>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</si>
  <si>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</si>
  <si>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</si>
  <si>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</si>
  <si>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</si>
  <si>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</si>
  <si>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</si>
  <si>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</si>
  <si>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</si>
  <si>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</si>
  <si>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</si>
  <si>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</si>
  <si>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</si>
  <si>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</si>
  <si>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</si>
  <si>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</si>
  <si>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</si>
  <si>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</si>
  <si>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</si>
  <si>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</si>
  <si>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</si>
  <si>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</si>
  <si>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</si>
  <si>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</si>
  <si>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</si>
  <si>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</si>
  <si>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</si>
  <si>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</si>
  <si>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</si>
  <si>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</si>
  <si>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</si>
  <si>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</si>
  <si>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</si>
  <si>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</si>
  <si>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</si>
  <si>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</si>
  <si>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</si>
  <si>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</si>
  <si>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</si>
  <si>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</si>
  <si>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</si>
  <si>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</si>
  <si>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</si>
  <si>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</si>
  <si>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</si>
  <si>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</si>
  <si>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</si>
  <si>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</si>
  <si>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</si>
  <si>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</si>
  <si>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</si>
  <si>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</si>
  <si>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</si>
  <si>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</si>
  <si>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</si>
  <si>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</si>
  <si>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</si>
  <si>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</si>
  <si>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</si>
  <si>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</si>
  <si>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</si>
  <si>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</si>
  <si>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</si>
  <si>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</si>
  <si>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</si>
  <si>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</si>
  <si>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</si>
  <si>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</si>
  <si>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</si>
  <si>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</si>
  <si>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</si>
  <si>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</si>
  <si>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</si>
  <si>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</si>
  <si>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</si>
  <si>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</si>
  <si>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</si>
  <si>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</si>
  <si>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</si>
  <si>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</si>
  <si>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</si>
  <si>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</si>
  <si>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</si>
  <si>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</si>
  <si>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</si>
  <si>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</si>
  <si>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</si>
  <si>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</si>
  <si>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</si>
  <si>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</si>
  <si>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</si>
  <si>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</si>
  <si>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</si>
  <si>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</si>
  <si>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</si>
  <si>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</si>
  <si>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</si>
  <si>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</si>
  <si>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</si>
  <si>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</si>
  <si>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</si>
  <si>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</si>
  <si>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</si>
  <si>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</si>
  <si>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</si>
  <si>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</si>
  <si>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</si>
  <si>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</si>
  <si>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</si>
  <si>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</si>
  <si>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</si>
  <si>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</si>
  <si>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</si>
  <si>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</si>
  <si>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</si>
  <si>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</si>
  <si>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</si>
  <si>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</si>
  <si>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</si>
  <si>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</si>
  <si>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</si>
  <si>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</si>
  <si>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</si>
  <si>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</si>
  <si>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</si>
  <si>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</si>
  <si>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</si>
  <si>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</si>
  <si>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</si>
  <si>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</si>
  <si>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</si>
  <si>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</si>
  <si>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</si>
  <si>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</si>
  <si>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</si>
  <si>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</si>
  <si>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</si>
  <si>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</si>
  <si>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</si>
  <si>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</si>
  <si>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</si>
  <si>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</si>
  <si>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</si>
  <si>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</si>
  <si>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</si>
  <si>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</si>
  <si>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</si>
  <si>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</si>
  <si>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</si>
  <si>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</si>
  <si>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</si>
  <si>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</si>
  <si>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</si>
  <si>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</si>
  <si>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</si>
  <si>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</si>
  <si>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</si>
  <si>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</si>
  <si>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</si>
  <si>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</si>
  <si>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</si>
  <si>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</si>
  <si>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</si>
  <si>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</si>
  <si>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</si>
  <si>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</si>
  <si>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</si>
  <si>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</si>
  <si>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</si>
  <si>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</si>
  <si>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</si>
  <si>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</si>
  <si>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</si>
  <si>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</si>
  <si>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</si>
  <si>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</si>
  <si>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</si>
  <si>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</si>
  <si>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</si>
  <si>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</si>
  <si>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</si>
  <si>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</si>
  <si>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</si>
  <si>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</si>
  <si>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</si>
  <si>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</si>
  <si>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</si>
  <si>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</si>
  <si>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</si>
  <si>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</si>
  <si>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</si>
  <si>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</si>
  <si>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</si>
  <si>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</si>
  <si>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</si>
  <si>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</si>
  <si>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</si>
  <si>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</si>
  <si>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</si>
  <si>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</si>
  <si>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</si>
  <si>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</si>
  <si>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</si>
  <si>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</si>
  <si>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</si>
  <si>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</si>
  <si>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</si>
  <si>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</si>
  <si>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</si>
  <si>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</si>
  <si>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</si>
  <si>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</si>
  <si>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</si>
  <si>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</si>
  <si>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</si>
  <si>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</si>
  <si>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</si>
  <si>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</si>
  <si>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</si>
  <si>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</si>
  <si>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</si>
  <si>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</si>
  <si>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</si>
  <si>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</si>
  <si>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</si>
  <si>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</si>
  <si>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</si>
  <si>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</si>
  <si>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</si>
  <si>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</si>
  <si>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</si>
  <si>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</si>
  <si>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</si>
  <si>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</si>
  <si>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</si>
  <si>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</si>
  <si>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</si>
  <si>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</si>
  <si>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</si>
  <si>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</si>
  <si>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</si>
  <si>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</si>
  <si>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</si>
  <si>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</si>
  <si>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</si>
  <si>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</si>
  <si>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</si>
  <si>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</si>
  <si>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</si>
  <si>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</si>
  <si>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</si>
  <si>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</si>
  <si>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</si>
  <si>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</si>
  <si>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</si>
  <si>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</si>
  <si>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</si>
  <si>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</si>
  <si>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</si>
  <si>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</si>
  <si>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</si>
  <si>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</si>
  <si>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</si>
  <si>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</si>
  <si>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</si>
  <si>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</si>
  <si>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</si>
  <si>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</si>
  <si>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</si>
  <si>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</si>
  <si>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</si>
  <si>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</si>
  <si>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</si>
  <si>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</si>
  <si>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</si>
  <si>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</si>
  <si>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</si>
  <si>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</si>
  <si>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</si>
  <si>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</si>
  <si>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</si>
  <si>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</si>
  <si>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</si>
  <si>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</si>
  <si>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</si>
  <si>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</si>
  <si>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</si>
  <si>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</si>
  <si>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</si>
  <si>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</si>
  <si>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</si>
  <si>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</si>
  <si>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</si>
  <si>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</si>
  <si>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</si>
  <si>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</si>
  <si>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</si>
  <si>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</si>
  <si>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</si>
  <si>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</si>
  <si>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</si>
  <si>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</si>
  <si>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</si>
  <si>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</si>
  <si>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</si>
  <si>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</si>
  <si>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</si>
  <si>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</si>
  <si>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</si>
  <si>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</si>
  <si>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</si>
  <si>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</si>
  <si>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</si>
  <si>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</si>
  <si>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</si>
  <si>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</si>
  <si>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</si>
  <si>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</si>
  <si>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</si>
  <si>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</si>
  <si>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</si>
  <si>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</si>
  <si>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</si>
  <si>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</si>
  <si>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</si>
  <si>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</si>
  <si>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</si>
  <si>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</si>
  <si>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</si>
  <si>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</si>
  <si>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</si>
  <si>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</si>
  <si>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</si>
  <si>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</si>
  <si>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</si>
  <si>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</si>
  <si>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</si>
  <si>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</si>
  <si>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</si>
  <si>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</si>
  <si>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</si>
  <si>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</si>
  <si>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</si>
  <si>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</si>
  <si>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</si>
  <si>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</si>
  <si>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</si>
  <si>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</si>
  <si>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</si>
  <si>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</si>
  <si>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</si>
  <si>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</si>
  <si>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</si>
  <si>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</si>
  <si>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</si>
  <si>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</si>
  <si>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</si>
  <si>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</si>
  <si>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</si>
  <si>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</si>
  <si>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</si>
  <si>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</si>
  <si>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</si>
  <si>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</si>
  <si>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</si>
  <si>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</si>
  <si>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</si>
  <si>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</si>
  <si>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</si>
  <si>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</si>
  <si>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</si>
  <si>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</si>
  <si>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</si>
  <si>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</si>
  <si>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</si>
  <si>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</si>
  <si>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</si>
  <si>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</si>
  <si>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</si>
  <si>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</si>
  <si>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</si>
  <si>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</si>
  <si>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</si>
  <si>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</si>
  <si>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</si>
  <si>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</si>
  <si>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</si>
  <si>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</si>
  <si>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</si>
  <si>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</si>
  <si>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</si>
  <si>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</si>
  <si>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</si>
  <si>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</si>
  <si>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</si>
  <si>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</si>
  <si>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</si>
  <si>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</si>
  <si>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</si>
  <si>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</si>
  <si>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</si>
  <si>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</si>
  <si>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</si>
  <si>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</si>
  <si>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</si>
  <si>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</si>
  <si>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</si>
  <si>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</si>
  <si>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</si>
  <si>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</si>
  <si>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</si>
  <si>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</si>
  <si>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</si>
  <si>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</si>
  <si>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</si>
  <si>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</si>
  <si>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</si>
  <si>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</si>
  <si>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</si>
  <si>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</si>
  <si>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</si>
  <si>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</si>
  <si>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</si>
  <si>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</si>
  <si>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</si>
  <si>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</si>
  <si>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</si>
  <si>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</si>
  <si>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</si>
  <si>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</si>
  <si>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</si>
  <si>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</si>
  <si>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</si>
  <si>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</si>
  <si>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</si>
  <si>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</si>
  <si>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</si>
  <si>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</si>
  <si>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</si>
  <si>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</si>
  <si>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</si>
  <si>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</si>
  <si>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</si>
  <si>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</si>
  <si>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</si>
  <si>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</si>
  <si>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</si>
  <si>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</si>
  <si>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</si>
  <si>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</si>
  <si>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</si>
  <si>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</si>
  <si>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</si>
  <si>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</si>
  <si>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</si>
  <si>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</si>
  <si>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</si>
  <si>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</si>
  <si>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</si>
  <si>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</si>
  <si>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</si>
  <si>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</si>
  <si>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</si>
  <si>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</si>
  <si>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</si>
  <si>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</si>
  <si>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</si>
  <si>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</si>
  <si>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</si>
  <si>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</si>
  <si>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</si>
  <si>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</si>
  <si>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</si>
  <si>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</si>
  <si>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</si>
  <si>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</si>
  <si>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</si>
  <si>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</si>
  <si>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</si>
  <si>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</si>
  <si>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</si>
  <si>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</si>
  <si>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</si>
  <si>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</si>
  <si>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</si>
  <si>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</si>
  <si>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</si>
  <si>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</si>
  <si>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</si>
  <si>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</si>
  <si>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</si>
  <si>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</si>
  <si>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</si>
  <si>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</si>
  <si>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</si>
  <si>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</si>
  <si>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</si>
  <si>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</si>
  <si>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</si>
  <si>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</si>
  <si>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</si>
  <si>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</si>
  <si>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</si>
  <si>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</si>
  <si>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</si>
  <si>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</si>
  <si>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</si>
  <si>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</si>
  <si>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</si>
  <si>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</si>
  <si>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</si>
  <si>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</si>
  <si>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</si>
  <si>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</si>
  <si>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</si>
  <si>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</si>
  <si>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</si>
  <si>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</si>
  <si>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</si>
  <si>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</si>
  <si>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</si>
  <si>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</si>
  <si>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</si>
  <si>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</si>
  <si>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</si>
  <si>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</si>
  <si>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</si>
  <si>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</si>
  <si>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</si>
  <si>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</si>
  <si>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</si>
  <si>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</si>
  <si>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</si>
  <si>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</si>
  <si>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</si>
  <si>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</si>
  <si>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</si>
  <si>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</si>
  <si>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</si>
  <si>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</si>
  <si>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</si>
  <si>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</si>
  <si>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</si>
  <si>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</si>
  <si>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</si>
  <si>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</si>
  <si>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</si>
  <si>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</si>
  <si>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</si>
  <si>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</si>
  <si>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</si>
  <si>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</si>
  <si>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</si>
  <si>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</si>
  <si>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</si>
  <si>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</si>
  <si>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</si>
  <si>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</si>
  <si>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</si>
  <si>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</si>
  <si>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</si>
  <si>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</si>
  <si>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</si>
  <si>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</si>
  <si>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</si>
  <si>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</si>
  <si>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</si>
  <si>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</si>
  <si>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</si>
  <si>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</si>
  <si>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</si>
  <si>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</si>
  <si>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</si>
  <si>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</si>
  <si>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</si>
  <si>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</si>
  <si>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</si>
  <si>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</si>
  <si>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</si>
  <si>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</si>
  <si>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</si>
  <si>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</si>
  <si>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</si>
  <si>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</si>
  <si>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</si>
  <si>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</si>
  <si>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</si>
  <si>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</si>
  <si>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</si>
  <si>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</si>
  <si>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</si>
  <si>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</si>
  <si>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</si>
  <si>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</si>
  <si>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</si>
  <si>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</si>
  <si>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</si>
  <si>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</si>
  <si>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</si>
  <si>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</si>
  <si>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</si>
  <si>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</si>
  <si>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</si>
  <si>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</si>
  <si>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</si>
  <si>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</si>
  <si>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</si>
  <si>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</si>
  <si>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</si>
  <si>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</si>
  <si>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</si>
  <si>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</si>
  <si>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</si>
  <si>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</si>
  <si>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</si>
  <si>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</si>
  <si>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</si>
  <si>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</si>
  <si>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</si>
  <si>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</si>
  <si>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</si>
  <si>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</si>
  <si>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</si>
  <si>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</si>
  <si>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</si>
  <si>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</si>
  <si>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</si>
  <si>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</si>
  <si>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</si>
  <si>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</si>
  <si>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</si>
  <si>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</si>
  <si>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</si>
  <si>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</si>
  <si>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</si>
  <si>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</si>
  <si>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</si>
  <si>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</si>
  <si>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</si>
  <si>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</si>
  <si>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</si>
  <si>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</si>
  <si>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</si>
  <si>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</si>
  <si>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</si>
  <si>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</si>
  <si>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</si>
  <si>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</si>
  <si>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</si>
  <si>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</si>
  <si>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</si>
  <si>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</si>
  <si>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</si>
  <si>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</si>
  <si>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</si>
  <si>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</si>
  <si>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</si>
  <si>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</si>
  <si>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</si>
  <si>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</si>
  <si>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</si>
  <si>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</si>
  <si>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</si>
  <si>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</si>
  <si>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</si>
  <si>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</si>
  <si>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</si>
  <si>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</si>
  <si>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</si>
  <si>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</si>
  <si>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</si>
  <si>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</si>
  <si>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</si>
  <si>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</si>
  <si>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</si>
  <si>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</si>
  <si>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</si>
  <si>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</si>
  <si>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</si>
  <si>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</si>
  <si>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</si>
  <si>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</si>
  <si>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</si>
  <si>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</si>
  <si>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</si>
  <si>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</si>
  <si>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</si>
  <si>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</si>
  <si>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</si>
  <si>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</si>
  <si>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</si>
  <si>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</si>
  <si>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</si>
  <si>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</si>
  <si>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</si>
  <si>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</si>
  <si>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</si>
  <si>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</si>
  <si>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</si>
  <si>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</si>
  <si>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</si>
  <si>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</si>
  <si>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</si>
  <si>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</si>
  <si>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</si>
  <si>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</si>
  <si>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</si>
  <si>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</si>
  <si>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</si>
  <si>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</si>
  <si>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</si>
  <si>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</si>
  <si>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</si>
  <si>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</si>
  <si>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</si>
  <si>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</si>
  <si>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</si>
  <si>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</si>
  <si>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</si>
  <si>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</si>
  <si>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</si>
  <si>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</si>
  <si>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</si>
  <si>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</si>
  <si>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</si>
  <si>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</si>
  <si>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</si>
  <si>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</si>
  <si>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</si>
  <si>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</si>
  <si>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</si>
  <si>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</si>
  <si>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</si>
  <si>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</si>
  <si>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</si>
  <si>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</si>
  <si>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</si>
  <si>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</si>
  <si>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</si>
  <si>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</si>
  <si>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</si>
  <si>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</si>
  <si>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</si>
  <si>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</si>
  <si>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</si>
  <si>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</si>
  <si>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</si>
  <si>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</si>
  <si>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</si>
  <si>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</si>
  <si>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</si>
  <si>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</si>
  <si>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</si>
  <si>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</si>
  <si>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</si>
  <si>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</si>
  <si>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</si>
  <si>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</si>
  <si>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</si>
  <si>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</si>
  <si>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</si>
  <si>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</si>
  <si>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</si>
  <si>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</si>
  <si>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</si>
  <si>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</si>
  <si>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</si>
  <si>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</si>
  <si>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</si>
  <si>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</si>
  <si>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</si>
  <si>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</si>
  <si>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</si>
  <si>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</si>
  <si>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</si>
  <si>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</si>
  <si>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</si>
  <si>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</si>
  <si>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</si>
  <si>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</si>
  <si>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</si>
  <si>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</si>
  <si>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</si>
  <si>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</si>
  <si>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</si>
  <si>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</si>
  <si>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</si>
  <si>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</si>
  <si>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</si>
  <si>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</si>
  <si>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</si>
  <si>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</si>
  <si>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</si>
  <si>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</si>
  <si>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</si>
  <si>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</si>
  <si>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</si>
  <si>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</si>
  <si>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</si>
  <si>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</si>
  <si>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</si>
  <si>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</si>
  <si>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</si>
  <si>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</si>
  <si>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</si>
  <si>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</si>
  <si>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</si>
  <si>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</si>
  <si>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</si>
  <si>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</si>
  <si>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</si>
  <si>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</si>
  <si>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</si>
  <si>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</si>
  <si>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</si>
  <si>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</si>
  <si>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</si>
  <si>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</si>
  <si>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</si>
  <si>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</si>
  <si>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</si>
  <si>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</si>
  <si>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</si>
  <si>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</si>
  <si>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</si>
  <si>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</si>
  <si>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</si>
  <si>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</si>
  <si>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</si>
  <si>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</si>
  <si>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</si>
  <si>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</si>
  <si>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</si>
  <si>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</si>
  <si>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</si>
  <si>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</si>
  <si>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</si>
  <si>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</si>
  <si>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</si>
  <si>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</si>
  <si>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</si>
  <si>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</si>
  <si>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</si>
  <si>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</si>
  <si>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</si>
  <si>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</si>
  <si>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</si>
  <si>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</si>
  <si>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</si>
  <si>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</si>
  <si>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</si>
  <si>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</si>
  <si>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</si>
  <si>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</si>
  <si>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</si>
  <si>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</si>
  <si>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</si>
  <si>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</si>
  <si>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</si>
  <si>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</si>
  <si>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</si>
  <si>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</si>
  <si>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</si>
  <si>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</si>
  <si>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</si>
  <si>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</si>
  <si>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</si>
  <si>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</si>
  <si>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</si>
  <si>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</si>
  <si>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</si>
  <si>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</si>
  <si>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</si>
  <si>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</si>
  <si>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</si>
  <si>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</si>
  <si>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</si>
  <si>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</si>
  <si>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</si>
  <si>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</si>
  <si>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</si>
  <si>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</si>
  <si>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</si>
  <si>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</si>
  <si>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</si>
  <si>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</si>
  <si>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</si>
  <si>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</si>
  <si>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</si>
  <si>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</si>
  <si>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</si>
  <si>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</si>
  <si>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</si>
  <si>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</si>
  <si>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</si>
  <si>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</si>
  <si>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</si>
  <si>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</si>
  <si>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</si>
  <si>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</si>
  <si>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</si>
  <si>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</si>
  <si>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</si>
  <si>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</si>
  <si>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</si>
  <si>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</si>
  <si>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</si>
  <si>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</si>
  <si>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</si>
  <si>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</si>
  <si>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</si>
  <si>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</si>
  <si>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</si>
  <si>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</si>
  <si>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</si>
  <si>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</si>
  <si>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</si>
  <si>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</si>
  <si>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</si>
  <si>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</si>
  <si>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</si>
  <si>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</si>
  <si>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</si>
  <si>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</si>
  <si>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</si>
  <si>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</si>
  <si>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</si>
  <si>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</si>
  <si>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</si>
  <si>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</si>
  <si>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</si>
  <si>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</si>
  <si>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</si>
  <si>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</si>
  <si>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</si>
  <si>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</si>
  <si>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</si>
  <si>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</si>
  <si>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</si>
  <si>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</si>
  <si>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</si>
  <si>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</si>
  <si>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</si>
  <si>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</si>
  <si>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</si>
  <si>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</si>
  <si>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</si>
  <si>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</si>
  <si>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</si>
  <si>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</si>
  <si>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</si>
  <si>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</si>
  <si>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</si>
  <si>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</si>
  <si>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</si>
  <si>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</si>
  <si>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</si>
  <si>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</si>
  <si>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</si>
  <si>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</si>
  <si>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</si>
  <si>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</si>
  <si>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</si>
  <si>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</si>
  <si>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</si>
  <si>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</si>
  <si>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</si>
  <si>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</si>
  <si>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</si>
  <si>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</si>
  <si>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</si>
  <si>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</si>
  <si>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</si>
  <si>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</si>
  <si>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</si>
  <si>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</si>
  <si>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</si>
  <si>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</si>
  <si>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</si>
  <si>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</si>
  <si>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</si>
  <si>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</si>
  <si>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</si>
  <si>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</si>
  <si>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</si>
  <si>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</si>
  <si>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</si>
  <si>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</si>
  <si>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</si>
  <si>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</si>
  <si>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</si>
  <si>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</si>
  <si>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</si>
  <si>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</si>
  <si>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</si>
  <si>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</si>
  <si>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</si>
  <si>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</si>
  <si>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</si>
  <si>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</si>
  <si>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</si>
  <si>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</si>
  <si>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</si>
  <si>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</si>
  <si>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</si>
  <si>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</si>
  <si>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</si>
  <si>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</si>
  <si>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</si>
  <si>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</si>
  <si>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</si>
  <si>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</si>
  <si>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</si>
  <si>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</si>
  <si>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</si>
  <si>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</si>
  <si>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</si>
  <si>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</si>
  <si>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</si>
  <si>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</si>
  <si>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</si>
  <si>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</si>
  <si>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</si>
  <si>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</si>
  <si>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</si>
  <si>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</si>
  <si>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</si>
  <si>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</si>
  <si>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</si>
  <si>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</si>
  <si>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</si>
  <si>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</si>
  <si>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</si>
  <si>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</si>
  <si>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</si>
  <si>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</si>
  <si>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</si>
  <si>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</si>
  <si>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</si>
  <si>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</si>
  <si>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</si>
  <si>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</si>
  <si>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</si>
  <si>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</si>
  <si>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</si>
  <si>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</si>
  <si>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</si>
  <si>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</si>
  <si>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</si>
  <si>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</si>
  <si>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</si>
  <si>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</si>
  <si>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</si>
  <si>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</si>
  <si>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</si>
  <si>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</si>
  <si>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</si>
  <si>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</si>
  <si>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</si>
  <si>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</si>
  <si>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</si>
  <si>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</si>
  <si>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</si>
  <si>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</si>
  <si>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</si>
  <si>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</si>
  <si>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</si>
  <si>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</si>
  <si>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</si>
  <si>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</si>
  <si>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</si>
  <si>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</si>
  <si>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</si>
  <si>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</si>
  <si>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</si>
  <si>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</si>
  <si>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</si>
  <si>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</si>
  <si>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</si>
  <si>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</si>
  <si>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</si>
  <si>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</si>
  <si>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</si>
  <si>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</si>
  <si>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</si>
  <si>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</si>
  <si>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</si>
  <si>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</si>
  <si>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</si>
  <si>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</si>
  <si>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</si>
  <si>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</si>
  <si>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</si>
  <si>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</si>
  <si>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</si>
  <si>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</si>
  <si>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</si>
  <si>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</si>
  <si>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</si>
  <si>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</si>
  <si>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</si>
  <si>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</si>
  <si>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</si>
  <si>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</si>
  <si>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</si>
  <si>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</si>
  <si>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</si>
  <si>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</si>
  <si>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</si>
  <si>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</si>
  <si>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</si>
  <si>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</si>
  <si>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</si>
  <si>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</si>
  <si>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</si>
  <si>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</si>
  <si>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</si>
  <si>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</si>
  <si>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</si>
  <si>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</si>
  <si>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</si>
  <si>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</si>
  <si>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</si>
  <si>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</si>
  <si>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</si>
  <si>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</si>
  <si>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</si>
  <si>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</si>
  <si>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</si>
  <si>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</si>
  <si>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</si>
  <si>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</si>
  <si>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</si>
  <si>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</si>
  <si>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</si>
  <si>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</si>
  <si>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</si>
  <si>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</si>
  <si>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</si>
  <si>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</si>
  <si>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</si>
  <si>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</si>
  <si>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</si>
  <si>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</si>
  <si>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</si>
  <si>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</si>
  <si>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</si>
  <si>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</si>
  <si>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</si>
  <si>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</si>
  <si>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</si>
  <si>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</si>
  <si>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</si>
  <si>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</si>
  <si>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</si>
  <si>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</si>
  <si>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</si>
  <si>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</si>
  <si>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</si>
  <si>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</si>
  <si>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</si>
  <si>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</si>
  <si>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</si>
  <si>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</si>
  <si>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</si>
  <si>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</si>
  <si>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</si>
  <si>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</si>
  <si>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</si>
  <si>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</si>
  <si>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</si>
  <si>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</si>
  <si>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</si>
  <si>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</si>
  <si>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</si>
  <si>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</si>
  <si>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</si>
  <si>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</si>
  <si>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</si>
  <si>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</si>
  <si>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</si>
  <si>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</si>
  <si>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</si>
  <si>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</si>
  <si>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</si>
  <si>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</si>
  <si>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</si>
  <si>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</si>
  <si>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</si>
  <si>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</si>
  <si>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</si>
  <si>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</si>
  <si>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</si>
  <si>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</si>
  <si>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</si>
  <si>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</si>
  <si>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</si>
  <si>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</si>
  <si>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</si>
  <si>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</si>
  <si>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</si>
  <si>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</si>
  <si>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</si>
  <si>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</si>
  <si>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</si>
  <si>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</si>
  <si>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</si>
  <si>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</si>
  <si>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</si>
  <si>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</si>
  <si>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</si>
  <si>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</si>
  <si>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</si>
  <si>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</si>
  <si>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</si>
  <si>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</si>
  <si>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</si>
  <si>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</si>
  <si>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</si>
  <si>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</si>
  <si>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</si>
  <si>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</si>
  <si>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</si>
  <si>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</si>
  <si>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</si>
  <si>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</si>
  <si>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</si>
  <si>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</si>
  <si>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</si>
  <si>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</si>
  <si>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</si>
  <si>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</si>
  <si>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</si>
  <si>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</si>
  <si>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</si>
  <si>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</si>
  <si>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</si>
  <si>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</si>
  <si>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</si>
  <si>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</si>
  <si>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</si>
  <si>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</si>
  <si>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</si>
  <si>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</si>
  <si>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</si>
  <si>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</si>
  <si>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</si>
  <si>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</si>
  <si>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</si>
  <si>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</si>
  <si>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</si>
  <si>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</si>
  <si>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</si>
  <si>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</si>
  <si>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</si>
  <si>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</si>
  <si>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</si>
  <si>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</si>
  <si>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</si>
  <si>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</si>
  <si>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</si>
  <si>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</si>
  <si>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</si>
  <si>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</si>
  <si>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</si>
  <si>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</si>
  <si>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</si>
  <si>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</si>
  <si>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</si>
  <si>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</si>
  <si>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</si>
  <si>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</si>
  <si>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</si>
  <si>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</si>
  <si>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</si>
  <si>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</si>
  <si>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</si>
  <si>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</si>
  <si>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</si>
  <si>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</si>
  <si>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</si>
  <si>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</si>
  <si>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</si>
  <si>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</si>
  <si>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</si>
  <si>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</si>
  <si>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</si>
  <si>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</si>
  <si>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</si>
  <si>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</si>
  <si>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</si>
  <si>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</si>
  <si>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</si>
  <si>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</si>
  <si>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</si>
  <si>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</si>
  <si>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</si>
  <si>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</si>
  <si>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</si>
  <si>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</si>
  <si>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</si>
  <si>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</si>
  <si>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</si>
  <si>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</si>
  <si>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</si>
  <si>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</si>
  <si>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</si>
  <si>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</si>
  <si>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</si>
  <si>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</si>
  <si>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</si>
  <si>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</si>
  <si>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</si>
  <si>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</si>
  <si>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</si>
  <si>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</si>
  <si>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</si>
  <si>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</si>
  <si>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</si>
  <si>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</si>
  <si>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</si>
  <si>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</si>
  <si>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</si>
  <si>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</si>
  <si>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</si>
  <si>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</si>
  <si>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</si>
  <si>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</si>
  <si>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</si>
  <si>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</si>
  <si>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</si>
  <si>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</si>
  <si>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</si>
  <si>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</si>
  <si>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</si>
  <si>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</si>
  <si>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</si>
  <si>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</si>
  <si>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</si>
  <si>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</si>
  <si>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</si>
  <si>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</si>
  <si>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</si>
  <si>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</si>
  <si>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</si>
  <si>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</si>
  <si>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</si>
  <si>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</si>
  <si>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</si>
  <si>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</si>
  <si>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</si>
  <si>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</si>
  <si>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</si>
  <si>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</si>
  <si>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</si>
  <si>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</si>
  <si>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</si>
  <si>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</si>
  <si>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</si>
  <si>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</si>
  <si>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</si>
  <si>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</si>
  <si>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</si>
  <si>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</si>
  <si>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</si>
  <si>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</si>
  <si>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</si>
  <si>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</si>
  <si>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</si>
  <si>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</si>
  <si>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</si>
  <si>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</si>
  <si>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</si>
  <si>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</si>
  <si>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</si>
  <si>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</si>
  <si>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</si>
  <si>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</si>
  <si>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</si>
  <si>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</si>
  <si>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</si>
  <si>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</si>
  <si>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</si>
  <si>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</si>
  <si>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</si>
  <si>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</si>
  <si>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</si>
  <si>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</si>
  <si>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</si>
  <si>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</si>
  <si>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</si>
  <si>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</si>
  <si>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</si>
  <si>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</si>
  <si>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</si>
  <si>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</si>
  <si>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</si>
  <si>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</si>
  <si>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</si>
  <si>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</si>
  <si>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</si>
  <si>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</si>
  <si>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</si>
  <si>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</si>
  <si>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</si>
  <si>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</si>
  <si>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</si>
  <si>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</si>
  <si>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</si>
  <si>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</si>
  <si>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</si>
  <si>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</si>
  <si>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</si>
  <si>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</si>
  <si>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</si>
  <si>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</si>
  <si>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</si>
  <si>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</si>
  <si>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</si>
  <si>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</si>
  <si>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</si>
  <si>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</si>
  <si>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</si>
  <si>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</si>
  <si>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</si>
  <si>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</si>
  <si>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</si>
  <si>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</si>
  <si>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</si>
  <si>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</si>
  <si>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</si>
  <si>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</si>
  <si>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</si>
  <si>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</si>
  <si>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</si>
  <si>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</si>
  <si>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</si>
  <si>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</si>
  <si>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</si>
  <si>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</si>
  <si>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</si>
  <si>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</si>
  <si>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</si>
  <si>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</si>
  <si>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</si>
  <si>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</si>
  <si>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</si>
  <si>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</si>
  <si>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</si>
  <si>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</si>
  <si>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</si>
  <si>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</si>
  <si>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</si>
  <si>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</si>
  <si>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</si>
  <si>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</si>
  <si>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</si>
  <si>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</si>
  <si>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</si>
  <si>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</si>
  <si>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</si>
  <si>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</si>
  <si>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</si>
  <si>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</si>
  <si>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</si>
  <si>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</si>
  <si>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</si>
  <si>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</si>
  <si>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</si>
  <si>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</si>
  <si>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</si>
  <si>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</si>
  <si>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</si>
  <si>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</si>
  <si>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</si>
  <si>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</si>
  <si>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</si>
  <si>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</si>
  <si>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</si>
  <si>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</si>
  <si>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</si>
  <si>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</si>
  <si>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</si>
  <si>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</si>
  <si>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</si>
  <si>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</si>
  <si>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</si>
  <si>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</si>
  <si>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</si>
  <si>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</si>
  <si>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</si>
  <si>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</si>
  <si>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</si>
  <si>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</si>
  <si>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</si>
  <si>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</si>
  <si>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</si>
  <si>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</si>
  <si>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</si>
  <si>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</si>
  <si>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</si>
  <si>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</si>
  <si>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</si>
  <si>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</si>
  <si>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</si>
  <si>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</si>
  <si>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</si>
  <si>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</si>
  <si>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</si>
  <si>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</si>
  <si>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</si>
  <si>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</si>
  <si>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</si>
  <si>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</si>
  <si>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</si>
  <si>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</si>
  <si>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</si>
  <si>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</si>
  <si>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</si>
  <si>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</si>
  <si>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</si>
  <si>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</si>
  <si>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</si>
  <si>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</si>
  <si>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</si>
  <si>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</si>
  <si>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</si>
  <si>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</si>
  <si>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</si>
  <si>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</si>
  <si>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</si>
  <si>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</si>
  <si>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</si>
  <si>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</si>
  <si>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</si>
  <si>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</si>
  <si>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</si>
  <si>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</si>
  <si>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</si>
  <si>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</si>
  <si>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</si>
  <si>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</si>
  <si>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</si>
  <si>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</si>
  <si>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</si>
  <si>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</si>
  <si>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</si>
  <si>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</si>
  <si>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</si>
  <si>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</si>
  <si>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</si>
  <si>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</si>
  <si>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</si>
  <si>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</si>
  <si>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</si>
  <si>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</si>
  <si>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</si>
  <si>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</si>
  <si>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</si>
  <si>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</si>
  <si>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</si>
  <si>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</si>
  <si>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</si>
  <si>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</si>
  <si>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</si>
  <si>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</si>
  <si>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</si>
  <si>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</si>
  <si>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</si>
  <si>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</si>
  <si>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</si>
  <si>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</si>
  <si>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</si>
  <si>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</si>
  <si>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</si>
  <si>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</si>
  <si>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</si>
  <si>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</si>
  <si>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</si>
  <si>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</si>
  <si>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</si>
  <si>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</si>
  <si>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</si>
  <si>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</si>
  <si>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</si>
  <si>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</si>
  <si>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</si>
  <si>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</si>
  <si>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</si>
  <si>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</si>
  <si>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</si>
  <si>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</si>
  <si>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</si>
  <si>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</si>
  <si>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</si>
  <si>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</si>
  <si>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</si>
  <si>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</si>
  <si>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</si>
  <si>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</si>
  <si>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</si>
  <si>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</si>
  <si>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</si>
  <si>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</si>
  <si>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</si>
  <si>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</si>
  <si>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</si>
  <si>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</si>
  <si>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</si>
  <si>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</si>
  <si>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</si>
  <si>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</si>
  <si>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</si>
  <si>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</si>
  <si>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</si>
  <si>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</si>
  <si>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</si>
  <si>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</si>
  <si>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</si>
  <si>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</si>
  <si>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</si>
  <si>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</si>
  <si>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</si>
  <si>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</si>
  <si>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</si>
  <si>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</si>
  <si>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</si>
  <si>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</si>
  <si>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</si>
  <si>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</si>
  <si>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</si>
  <si>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</si>
  <si>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</si>
  <si>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</si>
  <si>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</si>
  <si>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</si>
  <si>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</si>
  <si>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</si>
  <si>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</si>
  <si>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</si>
  <si>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</si>
  <si>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</si>
  <si>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</si>
  <si>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</si>
  <si>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</si>
  <si>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</si>
  <si>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</si>
  <si>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</si>
  <si>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</si>
  <si>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</si>
  <si>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</si>
  <si>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</si>
  <si>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</si>
  <si>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</si>
  <si>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</si>
  <si>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</si>
  <si>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</si>
  <si>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</si>
  <si>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</si>
  <si>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</si>
  <si>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</si>
  <si>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</si>
  <si>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</si>
  <si>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</si>
  <si>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</si>
  <si>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</si>
  <si>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</si>
  <si>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</si>
  <si>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</si>
  <si>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</si>
  <si>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</si>
  <si>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</si>
  <si>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</si>
  <si>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</si>
  <si>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</si>
  <si>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</si>
  <si>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</si>
  <si>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</si>
  <si>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</si>
  <si>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</si>
  <si>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</si>
  <si>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</si>
  <si>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</si>
  <si>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</si>
  <si>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</si>
  <si>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</si>
  <si>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</si>
  <si>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</si>
  <si>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</si>
  <si>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</si>
  <si>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</si>
  <si>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</si>
  <si>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</si>
  <si>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</si>
  <si>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</si>
  <si>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</si>
  <si>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</si>
  <si>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</si>
  <si>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</si>
  <si>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</si>
  <si>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</si>
  <si>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</si>
  <si>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</si>
  <si>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</si>
  <si>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</si>
  <si>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</si>
  <si>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</si>
  <si>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</si>
  <si>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</si>
  <si>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</si>
  <si>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</si>
  <si>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</si>
  <si>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</si>
  <si>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</si>
  <si>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</si>
  <si>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</si>
  <si>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</si>
  <si>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</si>
  <si>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</si>
  <si>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</si>
  <si>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</si>
  <si>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</si>
  <si>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</si>
  <si>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</si>
  <si>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</si>
  <si>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</si>
  <si>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</si>
  <si>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</si>
  <si>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</si>
  <si>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</si>
  <si>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</si>
  <si>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</si>
  <si>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</si>
  <si>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</si>
  <si>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</si>
  <si>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</si>
  <si>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</si>
  <si>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</si>
  <si>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</si>
  <si>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</si>
  <si>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</si>
  <si>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</si>
  <si>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</si>
  <si>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</si>
  <si>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</si>
  <si>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</si>
  <si>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</si>
  <si>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</si>
  <si>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</si>
  <si>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</si>
  <si>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</si>
  <si>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</si>
  <si>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</si>
  <si>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</si>
  <si>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</si>
  <si>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</si>
  <si>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</si>
  <si>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</si>
  <si>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</si>
  <si>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</si>
  <si>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</si>
  <si>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</si>
  <si>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</si>
  <si>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</si>
  <si>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</si>
  <si>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</si>
  <si>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</si>
  <si>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</si>
  <si>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</si>
  <si>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</si>
  <si>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</si>
  <si>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</si>
  <si>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</si>
  <si>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</si>
  <si>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</si>
  <si>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</si>
  <si>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</si>
  <si>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</si>
  <si>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</si>
  <si>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</si>
  <si>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</si>
  <si>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</si>
  <si>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</si>
  <si>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</si>
  <si>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</si>
  <si>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</si>
  <si>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</si>
  <si>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</si>
  <si>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</si>
  <si>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</si>
  <si>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</si>
  <si>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</si>
  <si>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</si>
  <si>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</si>
  <si>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</si>
  <si>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</si>
  <si>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</si>
  <si>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</si>
  <si>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</si>
  <si>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</si>
  <si>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</si>
  <si>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</si>
  <si>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</si>
  <si>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</si>
  <si>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</si>
  <si>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</si>
  <si>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</si>
  <si>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</si>
  <si>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</si>
  <si>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</si>
  <si>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</si>
  <si>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</si>
  <si>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</si>
  <si>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</si>
  <si>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</si>
  <si>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</si>
  <si>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</si>
  <si>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</si>
  <si>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</si>
  <si>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</si>
  <si>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</si>
  <si>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</si>
  <si>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</si>
  <si>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</si>
  <si>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</si>
  <si>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</si>
  <si>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</si>
  <si>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</si>
  <si>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</si>
  <si>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</si>
  <si>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</si>
  <si>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</si>
  <si>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</si>
  <si>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</si>
  <si>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</si>
  <si>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</si>
  <si>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</si>
  <si>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</si>
  <si>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</si>
  <si>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</si>
  <si>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</si>
  <si>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</si>
  <si>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</si>
  <si>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</si>
  <si>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</si>
  <si>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</si>
  <si>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</si>
  <si>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</si>
  <si>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</si>
  <si>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</si>
  <si>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</si>
  <si>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</si>
  <si>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</si>
  <si>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</si>
  <si>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</si>
  <si>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</si>
  <si>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</si>
  <si>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</si>
  <si>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</si>
  <si>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</si>
  <si>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</si>
  <si>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</si>
  <si>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</si>
  <si>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</si>
  <si>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</si>
  <si>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</si>
  <si>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</si>
  <si>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</si>
  <si>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</si>
  <si>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</si>
  <si>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</si>
  <si>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</si>
  <si>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</si>
  <si>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</si>
  <si>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</si>
  <si>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</si>
  <si>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</si>
  <si>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</si>
  <si>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</si>
  <si>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</si>
  <si>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</si>
  <si>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</si>
  <si>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</si>
  <si>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</si>
  <si>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</si>
  <si>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</si>
  <si>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</si>
  <si>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</si>
  <si>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</si>
  <si>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</si>
  <si>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</si>
  <si>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</si>
  <si>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</si>
  <si>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</si>
  <si>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</si>
  <si>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</si>
  <si>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</si>
  <si>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</si>
  <si>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</si>
  <si>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</si>
  <si>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</si>
  <si>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</si>
  <si>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</si>
  <si>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</si>
  <si>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</si>
  <si>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</si>
  <si>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</si>
  <si>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</si>
  <si>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</si>
  <si>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</si>
  <si>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</si>
  <si>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</si>
  <si>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</si>
  <si>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</si>
  <si>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</si>
  <si>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</si>
  <si>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</si>
  <si>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</si>
  <si>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</si>
  <si>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</si>
  <si>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</si>
  <si>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</si>
  <si>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</si>
  <si>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</si>
  <si>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</si>
  <si>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</si>
  <si>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</si>
  <si>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</si>
  <si>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</si>
  <si>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</si>
  <si>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</si>
  <si>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</si>
  <si>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</si>
  <si>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</si>
  <si>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</si>
  <si>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</si>
  <si>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</si>
  <si>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</si>
  <si>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</si>
  <si>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</si>
  <si>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</si>
  <si>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</si>
  <si>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</si>
  <si>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</si>
  <si>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</si>
  <si>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</si>
  <si>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</si>
  <si>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</si>
  <si>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</si>
  <si>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</si>
  <si>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</si>
  <si>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</si>
  <si>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</si>
  <si>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</si>
  <si>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</si>
  <si>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</si>
  <si>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</si>
  <si>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</si>
  <si>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</si>
  <si>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</si>
  <si>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</si>
  <si>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</si>
  <si>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</si>
  <si>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</si>
  <si>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</si>
  <si>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</si>
  <si>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</si>
  <si>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</si>
  <si>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</si>
  <si>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</si>
  <si>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</si>
  <si>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</si>
  <si>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</si>
  <si>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</si>
  <si>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</si>
  <si>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</si>
  <si>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</si>
  <si>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</si>
  <si>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</si>
  <si>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</si>
  <si>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</si>
  <si>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</si>
  <si>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</si>
  <si>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</si>
  <si>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</si>
  <si>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</si>
  <si>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</si>
  <si>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</si>
  <si>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</si>
  <si>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</si>
  <si>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</si>
  <si>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</si>
  <si>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</si>
  <si>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</si>
  <si>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</si>
  <si>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</si>
  <si>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</si>
  <si>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</si>
  <si>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</si>
  <si>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</si>
  <si>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</si>
  <si>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</si>
  <si>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</si>
  <si>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</si>
  <si>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</si>
  <si>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</si>
  <si>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</si>
  <si>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</si>
  <si>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</si>
  <si>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</si>
  <si>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</si>
  <si>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</si>
  <si>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</si>
  <si>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</si>
  <si>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</si>
  <si>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</si>
  <si>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</si>
  <si>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</si>
  <si>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</si>
  <si>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</si>
  <si>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</si>
  <si>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</si>
  <si>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</si>
  <si>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</si>
  <si>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</si>
  <si>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</si>
  <si>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</si>
  <si>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</si>
  <si>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</si>
  <si>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</si>
  <si>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</si>
  <si>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</si>
  <si>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</si>
  <si>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</si>
  <si>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</si>
  <si>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</si>
  <si>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</si>
  <si>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</si>
  <si>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</si>
  <si>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</si>
  <si>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</si>
  <si>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</si>
  <si>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</si>
  <si>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</si>
  <si>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</si>
  <si>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</si>
  <si>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</si>
  <si>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</si>
  <si>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</si>
  <si>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</si>
  <si>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</si>
  <si>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</si>
  <si>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</si>
  <si>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</si>
  <si>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</si>
  <si>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</si>
  <si>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</si>
  <si>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</si>
  <si>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</si>
  <si>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</si>
  <si>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</si>
  <si>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</si>
  <si>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</si>
  <si>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</si>
  <si>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</si>
  <si>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</si>
  <si>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</si>
  <si>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</si>
  <si>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</si>
  <si>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</si>
  <si>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</si>
  <si>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</si>
  <si>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</si>
  <si>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</si>
  <si>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</si>
  <si>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</si>
  <si>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</si>
  <si>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</si>
  <si>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</si>
  <si>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</si>
  <si>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</si>
  <si>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</si>
  <si>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</si>
  <si>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</si>
  <si>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</si>
  <si>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</si>
  <si>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</si>
  <si>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</si>
  <si>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</si>
  <si>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</si>
  <si>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</si>
  <si>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</si>
  <si>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</si>
  <si>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</si>
  <si>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</si>
  <si>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</si>
  <si>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</si>
  <si>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</si>
  <si>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</si>
  <si>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</si>
  <si>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</si>
  <si>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</si>
  <si>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</si>
  <si>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</si>
  <si>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</si>
  <si>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</si>
  <si>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</si>
  <si>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</si>
  <si>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</si>
  <si>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</si>
  <si>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</si>
  <si>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</si>
  <si>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</si>
  <si>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</si>
  <si>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</si>
  <si>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</si>
  <si>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</si>
  <si>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</si>
  <si>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</si>
  <si>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</si>
  <si>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</si>
  <si>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</si>
  <si>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</si>
  <si>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</si>
  <si>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</si>
  <si>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</si>
  <si>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</si>
  <si>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</si>
  <si>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</si>
  <si>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</si>
  <si>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</si>
  <si>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</si>
  <si>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</si>
  <si>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</si>
  <si>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</si>
  <si>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</si>
  <si>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</si>
  <si>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</si>
  <si>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</si>
  <si>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</si>
  <si>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</si>
  <si>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</si>
  <si>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</si>
  <si>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</si>
  <si>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</si>
  <si>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</si>
  <si>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</si>
  <si>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</si>
  <si>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</si>
  <si>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</si>
  <si>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</si>
  <si>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</si>
  <si>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</si>
  <si>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</si>
  <si>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</si>
  <si>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</si>
  <si>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</si>
  <si>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</si>
  <si>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</si>
  <si>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</si>
  <si>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</si>
  <si>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</si>
  <si>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</si>
  <si>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</si>
  <si>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</si>
  <si>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</si>
  <si>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</si>
  <si>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</si>
  <si>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</si>
  <si>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</si>
  <si>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</si>
  <si>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</si>
  <si>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</si>
  <si>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</si>
  <si>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</si>
  <si>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</si>
  <si>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</si>
  <si>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</si>
  <si>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</si>
  <si>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</si>
  <si>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</si>
  <si>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</si>
  <si>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</si>
  <si>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</si>
  <si>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</si>
  <si>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</si>
  <si>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</si>
  <si>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</si>
  <si>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</si>
  <si>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</si>
  <si>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</si>
  <si>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</si>
  <si>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</si>
  <si>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</si>
  <si>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</si>
  <si>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</si>
  <si>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</si>
  <si>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</si>
  <si>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</si>
  <si>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</si>
  <si>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</si>
  <si>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</si>
  <si>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</si>
  <si>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</si>
  <si>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</si>
  <si>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</si>
  <si>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</si>
  <si>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</si>
  <si>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</si>
  <si>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</si>
  <si>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</si>
  <si>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</si>
  <si>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</si>
  <si>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</si>
  <si>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</si>
  <si>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</si>
  <si>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</si>
  <si>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</si>
  <si>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</si>
  <si>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</si>
  <si>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</si>
  <si>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</si>
  <si>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</si>
  <si>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</si>
  <si>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</si>
  <si>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</si>
  <si>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</si>
  <si>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</si>
  <si>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</si>
  <si>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</si>
  <si>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</si>
  <si>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</si>
  <si>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</si>
  <si>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</si>
  <si>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</si>
  <si>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</si>
  <si>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</si>
  <si>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</si>
  <si>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</si>
  <si>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</si>
  <si>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</si>
  <si>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</si>
  <si>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</si>
  <si>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</si>
  <si>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</si>
  <si>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</si>
  <si>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</si>
  <si>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</si>
  <si>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</si>
  <si>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</si>
  <si>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</si>
  <si>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</si>
  <si>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</si>
  <si>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</si>
  <si>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</si>
  <si>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</si>
  <si>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</si>
  <si>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</si>
  <si>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</si>
  <si>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</si>
  <si>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</si>
  <si>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</si>
  <si>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</si>
  <si>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</si>
  <si>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</si>
  <si>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</si>
  <si>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</si>
  <si>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</si>
  <si>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</si>
  <si>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</si>
  <si>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</si>
  <si>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</si>
  <si>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</si>
  <si>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</si>
  <si>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</si>
  <si>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</si>
  <si>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</si>
  <si>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</si>
  <si>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</si>
  <si>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</si>
  <si>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</si>
  <si>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</si>
  <si>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</si>
  <si>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</si>
  <si>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</si>
  <si>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</si>
  <si>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</si>
  <si>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</si>
  <si>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</si>
  <si>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</si>
  <si>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</si>
  <si>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</si>
  <si>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</si>
  <si>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</si>
  <si>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</si>
  <si>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</si>
  <si>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</si>
  <si>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</si>
  <si>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</si>
  <si>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</si>
  <si>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</si>
  <si>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</si>
  <si>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</si>
  <si>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</si>
  <si>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</si>
  <si>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</si>
  <si>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</si>
  <si>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</si>
  <si>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</si>
  <si>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</si>
  <si>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</si>
  <si>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</si>
  <si>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</si>
  <si>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</si>
  <si>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</si>
  <si>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</si>
  <si>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</si>
  <si>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</si>
  <si>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</si>
  <si>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</si>
  <si>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</si>
  <si>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</si>
  <si>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</si>
  <si>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</si>
  <si>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</si>
  <si>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</si>
  <si>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</si>
  <si>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</si>
  <si>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</si>
  <si>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</si>
  <si>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</si>
  <si>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</si>
  <si>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</si>
  <si>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</si>
  <si>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</si>
  <si>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</si>
  <si>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</si>
  <si>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</si>
  <si>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</si>
  <si>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</si>
  <si>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</si>
  <si>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</si>
  <si>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</si>
  <si>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</si>
  <si>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</si>
  <si>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</si>
  <si>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</si>
  <si>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</si>
  <si>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</si>
  <si>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</si>
  <si>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</si>
  <si>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</si>
  <si>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</si>
  <si>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</si>
  <si>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</si>
  <si>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</si>
  <si>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</si>
  <si>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</si>
  <si>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</si>
  <si>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</si>
  <si>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</si>
  <si>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</si>
  <si>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</si>
  <si>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</si>
  <si>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</si>
  <si>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</si>
  <si>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</si>
  <si>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</si>
  <si>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</si>
  <si>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</si>
  <si>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</si>
  <si>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</si>
  <si>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</si>
  <si>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</si>
  <si>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</si>
  <si>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</si>
  <si>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</si>
  <si>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</si>
  <si>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</si>
  <si>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</si>
  <si>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</si>
  <si>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</si>
  <si>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</si>
  <si>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</si>
  <si>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</si>
  <si>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</si>
  <si>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</si>
  <si>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</si>
  <si>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</si>
  <si>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</si>
  <si>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</si>
  <si>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</si>
  <si>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</si>
  <si>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</si>
  <si>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</si>
  <si>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</si>
  <si>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</si>
  <si>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</si>
  <si>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</si>
  <si>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</si>
  <si>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</si>
  <si>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</si>
  <si>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</si>
  <si>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</si>
  <si>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</si>
  <si>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</si>
  <si>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</si>
  <si>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</si>
  <si>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</si>
  <si>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</si>
  <si>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</si>
  <si>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</si>
  <si>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</si>
  <si>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</si>
  <si>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</si>
  <si>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</si>
  <si>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</si>
  <si>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</si>
  <si>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</si>
  <si>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</si>
  <si>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</si>
  <si>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</si>
  <si>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</si>
  <si>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</si>
  <si>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</si>
  <si>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</si>
  <si>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</si>
  <si>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</si>
  <si>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</si>
  <si>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</si>
  <si>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</si>
  <si>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</si>
  <si>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</si>
  <si>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</si>
  <si>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</si>
  <si>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</si>
  <si>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</si>
  <si>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</si>
  <si>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</si>
  <si>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</si>
  <si>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</si>
  <si>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</si>
  <si>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</si>
  <si>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</si>
  <si>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</si>
  <si>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</si>
  <si>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</si>
  <si>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</si>
  <si>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</si>
  <si>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</si>
  <si>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</si>
  <si>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</si>
  <si>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</si>
  <si>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</si>
  <si>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</si>
  <si>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</si>
  <si>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</si>
  <si>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</si>
  <si>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</si>
  <si>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</si>
  <si>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</si>
  <si>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</si>
  <si>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</si>
  <si>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</si>
  <si>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</si>
  <si>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</si>
  <si>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</si>
  <si>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</si>
  <si>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</si>
  <si>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</si>
  <si>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</si>
  <si>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</si>
  <si>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</si>
  <si>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</si>
  <si>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</si>
  <si>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</si>
  <si>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</si>
  <si>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</si>
  <si>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</si>
  <si>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</si>
  <si>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</si>
  <si>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</si>
  <si>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</si>
  <si>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</si>
  <si>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</si>
  <si>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</si>
  <si>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</si>
  <si>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</si>
  <si>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</si>
  <si>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</si>
  <si>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</si>
  <si>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</si>
  <si>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</si>
  <si>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</si>
  <si>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</si>
  <si>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</si>
  <si>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</si>
  <si>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</si>
  <si>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</si>
  <si>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</si>
  <si>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</si>
  <si>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</si>
  <si>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</si>
  <si>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</si>
  <si>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</si>
  <si>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</si>
  <si>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</si>
  <si>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</si>
  <si>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</si>
  <si>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</si>
  <si>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</si>
  <si>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</si>
  <si>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</si>
  <si>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</si>
  <si>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</si>
  <si>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</si>
  <si>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</si>
  <si>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</si>
  <si>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</si>
  <si>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</si>
  <si>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</si>
  <si>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</si>
  <si>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</si>
  <si>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</si>
  <si>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</si>
  <si>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</si>
  <si>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</si>
  <si>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</si>
  <si>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</si>
  <si>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</si>
  <si>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</si>
  <si>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</si>
  <si>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</si>
  <si>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</si>
  <si>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</si>
  <si>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</si>
  <si>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</si>
  <si>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</si>
  <si>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</si>
  <si>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</si>
  <si>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</si>
  <si>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</si>
  <si>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</si>
  <si>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</si>
  <si>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</si>
  <si>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</si>
  <si>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</si>
  <si>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</si>
  <si>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</si>
  <si>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</si>
  <si>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</si>
  <si>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</si>
  <si>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</si>
  <si>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</si>
  <si>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</si>
  <si>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</si>
  <si>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</si>
  <si>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</si>
  <si>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</si>
  <si>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</si>
  <si>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</si>
  <si>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</si>
  <si>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</si>
  <si>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</si>
  <si>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</si>
  <si>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</si>
  <si>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</si>
  <si>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</si>
  <si>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</si>
  <si>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</si>
  <si>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</si>
  <si>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</si>
  <si>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</si>
  <si>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</si>
  <si>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</si>
  <si>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</si>
  <si>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</si>
  <si>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</si>
  <si>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</si>
  <si>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</si>
  <si>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</si>
  <si>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</si>
  <si>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</si>
  <si>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</si>
  <si>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</si>
  <si>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</si>
  <si>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</si>
  <si>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</si>
  <si>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</si>
  <si>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</si>
  <si>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</si>
  <si>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</si>
  <si>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</si>
  <si>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</si>
  <si>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</si>
  <si>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</si>
  <si>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</si>
  <si>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</si>
  <si>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</si>
  <si>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</si>
  <si>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</si>
  <si>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</si>
  <si>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</si>
  <si>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</si>
  <si>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</si>
  <si>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</si>
  <si>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</si>
  <si>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</si>
  <si>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</si>
  <si>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</si>
  <si>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</si>
  <si>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</si>
  <si>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</si>
  <si>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</si>
  <si>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</si>
  <si>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</si>
  <si>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</si>
  <si>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</si>
  <si>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</si>
  <si>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</si>
  <si>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</si>
  <si>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</si>
  <si>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</si>
  <si>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</si>
  <si>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</si>
  <si>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</si>
  <si>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</si>
  <si>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</si>
  <si>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</si>
  <si>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</si>
  <si>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</si>
  <si>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</si>
  <si>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</si>
  <si>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</si>
  <si>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</si>
  <si>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</si>
  <si>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</si>
  <si>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</si>
  <si>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</si>
  <si>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</si>
  <si>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</si>
  <si>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</si>
  <si>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</si>
  <si>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</si>
  <si>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</si>
  <si>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</si>
  <si>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</si>
  <si>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</si>
  <si>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</si>
  <si>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</si>
  <si>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</si>
  <si>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</si>
  <si>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</si>
  <si>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</si>
  <si>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</si>
  <si>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</si>
  <si>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</si>
  <si>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</si>
  <si>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</si>
  <si>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</si>
  <si>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</si>
  <si>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</si>
  <si>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</si>
  <si>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</si>
  <si>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</si>
  <si>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</si>
  <si>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</si>
  <si>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</si>
  <si>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</si>
  <si>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</si>
  <si>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</si>
  <si>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</si>
  <si>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</si>
  <si>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</si>
  <si>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</si>
  <si>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</si>
  <si>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</si>
  <si>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</si>
  <si>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</si>
  <si>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</si>
  <si>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</si>
  <si>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</si>
  <si>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</si>
  <si>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</si>
  <si>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</si>
  <si>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</si>
  <si>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</si>
  <si>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</si>
  <si>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</si>
  <si>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</si>
  <si>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</si>
  <si>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</si>
  <si>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</si>
  <si>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</si>
  <si>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</si>
  <si>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</si>
  <si>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</si>
  <si>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</si>
  <si>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</si>
  <si>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</si>
  <si>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</si>
  <si>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</si>
  <si>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</si>
  <si>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</si>
  <si>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</si>
  <si>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</si>
  <si>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</si>
  <si>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</si>
  <si>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</si>
  <si>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</si>
  <si>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</si>
  <si>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</si>
  <si>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</si>
  <si>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</si>
  <si>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</si>
  <si>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</si>
  <si>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</si>
  <si>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</si>
  <si>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</si>
  <si>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</si>
  <si>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</si>
  <si>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</si>
  <si>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</si>
  <si>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</si>
  <si>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</si>
  <si>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</si>
  <si>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</si>
  <si>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</si>
  <si>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</si>
  <si>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</si>
  <si>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</si>
  <si>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</si>
  <si>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</si>
  <si>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</si>
  <si>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</si>
  <si>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</si>
  <si>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</si>
  <si>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</si>
  <si>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</si>
  <si>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</si>
  <si>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</si>
  <si>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</si>
  <si>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</si>
  <si>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</si>
  <si>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</si>
  <si>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</si>
  <si>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</si>
  <si>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</si>
  <si>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</si>
  <si>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</si>
  <si>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</si>
  <si>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</si>
  <si>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</si>
  <si>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</si>
  <si>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</si>
  <si>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</si>
  <si>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</si>
  <si>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</si>
  <si>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</si>
  <si>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</si>
  <si>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</si>
  <si>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</si>
  <si>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</si>
  <si>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</si>
  <si>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</si>
  <si>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</si>
  <si>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</si>
  <si>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</si>
  <si>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</si>
  <si>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</si>
  <si>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</si>
  <si>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</si>
  <si>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</si>
  <si>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</si>
  <si>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</si>
  <si>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</si>
  <si>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</si>
  <si>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</si>
  <si>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</si>
  <si>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</si>
  <si>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</si>
  <si>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</si>
  <si>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</si>
  <si>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</si>
  <si>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</si>
  <si>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</si>
  <si>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</si>
  <si>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</si>
  <si>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</si>
  <si>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</si>
  <si>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</si>
  <si>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</si>
  <si>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</si>
  <si>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</si>
  <si>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</si>
  <si>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</si>
  <si>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</si>
  <si>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</si>
  <si>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</si>
  <si>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</si>
  <si>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</si>
  <si>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</si>
  <si>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</si>
  <si>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</si>
  <si>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</si>
  <si>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</si>
  <si>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</si>
  <si>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</si>
  <si>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</si>
  <si>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</si>
  <si>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</si>
  <si>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</si>
  <si>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</si>
  <si>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</si>
  <si>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</si>
  <si>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</si>
  <si>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</si>
  <si>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</si>
  <si>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</si>
  <si>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</si>
  <si>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</si>
  <si>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</si>
  <si>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</si>
  <si>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</si>
  <si>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</si>
  <si>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</si>
  <si>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</si>
  <si>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</si>
  <si>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</si>
  <si>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</si>
  <si>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</si>
  <si>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</si>
  <si>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</si>
  <si>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</si>
  <si>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</si>
  <si>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</si>
  <si>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</si>
  <si>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</si>
  <si>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</si>
  <si>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</si>
  <si>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</si>
  <si>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</si>
  <si>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</si>
  <si>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</si>
  <si>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</si>
  <si>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</si>
  <si>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</si>
  <si>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</si>
  <si>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</si>
  <si>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</si>
  <si>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</si>
  <si>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</si>
  <si>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</si>
  <si>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</si>
  <si>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</si>
  <si>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</si>
  <si>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</si>
  <si>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</si>
  <si>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</si>
  <si>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</si>
  <si>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</si>
  <si>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</si>
  <si>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</si>
  <si>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</si>
  <si>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</si>
  <si>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</si>
  <si>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</si>
  <si>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</si>
  <si>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</si>
  <si>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</si>
  <si>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</si>
  <si>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</si>
  <si>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</si>
  <si>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</si>
  <si>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</si>
  <si>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</si>
  <si>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</si>
  <si>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</si>
  <si>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</si>
  <si>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</si>
  <si>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</si>
  <si>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</si>
  <si>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</si>
  <si>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</si>
  <si>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</si>
  <si>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</si>
  <si>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</si>
  <si>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</si>
  <si>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</si>
  <si>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</si>
  <si>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</si>
  <si>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</si>
  <si>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</si>
  <si>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</si>
  <si>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</si>
  <si>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</si>
  <si>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</si>
  <si>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</si>
  <si>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</si>
  <si>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</si>
  <si>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</si>
  <si>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</si>
  <si>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</si>
  <si>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</si>
  <si>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</si>
  <si>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</si>
  <si>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</si>
  <si>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</si>
  <si>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</si>
  <si>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</si>
  <si>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</si>
  <si>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</si>
  <si>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</si>
  <si>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</si>
  <si>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</si>
  <si>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</si>
  <si>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</si>
  <si>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</si>
  <si>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</si>
  <si>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</si>
  <si>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</si>
  <si>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</si>
  <si>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</si>
  <si>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</si>
  <si>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</si>
  <si>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</si>
  <si>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</si>
  <si>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</si>
  <si>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</si>
  <si>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</si>
  <si>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</si>
  <si>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</si>
  <si>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</si>
  <si>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</si>
  <si>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</si>
  <si>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</si>
  <si>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</si>
  <si>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</si>
  <si>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</si>
  <si>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</si>
  <si>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</si>
  <si>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</si>
  <si>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</si>
  <si>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</si>
  <si>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</si>
  <si>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</si>
  <si>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</si>
  <si>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</si>
  <si>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</si>
  <si>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</si>
  <si>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</si>
  <si>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</si>
  <si>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</si>
  <si>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</si>
  <si>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</si>
  <si>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</si>
  <si>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</si>
  <si>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</si>
  <si>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</si>
  <si>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</si>
  <si>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</si>
  <si>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</si>
  <si>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</si>
  <si>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</si>
  <si>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</si>
  <si>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</si>
  <si>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</si>
  <si>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</si>
  <si>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</si>
  <si>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</si>
  <si>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</si>
  <si>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</si>
  <si>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</si>
  <si>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</si>
  <si>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</si>
  <si>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</si>
  <si>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</si>
  <si>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</si>
  <si>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</si>
  <si>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</si>
  <si>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</si>
  <si>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</si>
  <si>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</si>
  <si>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</si>
  <si>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</si>
  <si>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</si>
  <si>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</si>
  <si>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</si>
  <si>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</si>
  <si>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</si>
  <si>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</si>
  <si>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</si>
  <si>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</si>
  <si>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</si>
  <si>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</si>
  <si>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</si>
  <si>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</si>
  <si>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</si>
  <si>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</si>
  <si>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</si>
  <si>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</si>
  <si>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</si>
  <si>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</si>
  <si>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</si>
  <si>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</si>
  <si>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</si>
  <si>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</si>
  <si>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</si>
  <si>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</si>
  <si>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</si>
  <si>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</si>
  <si>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</si>
  <si>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</si>
  <si>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</si>
  <si>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</si>
  <si>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</si>
  <si>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</si>
  <si>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</si>
  <si>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</si>
  <si>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</si>
  <si>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</si>
  <si>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</si>
  <si>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</si>
  <si>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</si>
  <si>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</si>
  <si>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</si>
  <si>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</si>
  <si>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</si>
  <si>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</si>
  <si>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</si>
  <si>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</si>
  <si>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</si>
  <si>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</si>
  <si>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</si>
  <si>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</si>
  <si>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</si>
  <si>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</si>
  <si>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</si>
  <si>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</si>
  <si>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</si>
  <si>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</si>
  <si>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</si>
  <si>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</si>
  <si>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</si>
  <si>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</si>
  <si>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</si>
  <si>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</si>
  <si>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</si>
  <si>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</si>
  <si>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</si>
  <si>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</si>
  <si>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</si>
  <si>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</si>
  <si>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</si>
  <si>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</si>
  <si>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</si>
  <si>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</si>
  <si>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</si>
  <si>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</si>
  <si>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</si>
  <si>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</si>
  <si>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</si>
  <si>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</si>
  <si>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</si>
  <si>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</si>
  <si>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</si>
  <si>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</si>
  <si>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</si>
  <si>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</si>
  <si>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</si>
  <si>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</si>
  <si>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</si>
  <si>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</si>
  <si>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</si>
  <si>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</si>
  <si>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</si>
  <si>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</si>
  <si>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</si>
  <si>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</si>
  <si>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</si>
  <si>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</si>
  <si>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</si>
  <si>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</si>
  <si>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</si>
  <si>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</si>
  <si>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</si>
  <si>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</si>
  <si>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</si>
  <si>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</si>
  <si>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</si>
  <si>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</si>
  <si>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</si>
  <si>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</si>
  <si>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</si>
  <si>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</si>
  <si>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</si>
  <si>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</si>
  <si>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</si>
  <si>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</si>
  <si>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</si>
  <si>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</si>
  <si>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</si>
  <si>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</si>
  <si>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</si>
  <si>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</si>
  <si>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</si>
  <si>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</si>
  <si>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</si>
  <si>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</si>
  <si>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</si>
  <si>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</si>
  <si>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</si>
  <si>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</si>
  <si>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</si>
  <si>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</si>
  <si>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</si>
  <si>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</si>
  <si>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</si>
  <si>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</si>
  <si>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</si>
  <si>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</si>
  <si>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</si>
  <si>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</si>
  <si>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</si>
  <si>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</si>
  <si>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</si>
  <si>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</si>
  <si>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</si>
  <si>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</si>
  <si>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</si>
  <si>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</si>
  <si>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</si>
  <si>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</si>
  <si>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</si>
  <si>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</si>
  <si>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</si>
  <si>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</si>
  <si>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</si>
  <si>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</si>
  <si>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</si>
  <si>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</si>
  <si>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</si>
  <si>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</si>
  <si>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</si>
  <si>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</si>
  <si>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</si>
  <si>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</si>
  <si>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</si>
  <si>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</si>
  <si>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</si>
  <si>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</si>
  <si>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</si>
  <si>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</si>
  <si>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</si>
  <si>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</si>
  <si>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</si>
  <si>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</si>
  <si>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</si>
  <si>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</si>
  <si>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</si>
  <si>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</si>
  <si>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</si>
  <si>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</si>
  <si>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</si>
  <si>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</si>
  <si>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</si>
  <si>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</si>
  <si>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</si>
  <si>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</si>
  <si>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</si>
  <si>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</si>
  <si>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</si>
  <si>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</si>
  <si>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</si>
  <si>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</si>
  <si>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</si>
  <si>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</si>
  <si>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</si>
  <si>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</si>
  <si>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</si>
  <si>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</si>
  <si>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</si>
  <si>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</si>
  <si>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</si>
  <si>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</si>
  <si>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</si>
  <si>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</si>
  <si>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</si>
  <si>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</si>
  <si>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</si>
  <si>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</si>
  <si>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</si>
  <si>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</si>
  <si>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</si>
  <si>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</si>
  <si>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</si>
  <si>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</si>
  <si>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</si>
  <si>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</si>
  <si>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</si>
  <si>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</si>
  <si>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</si>
  <si>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</si>
  <si>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</si>
  <si>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</si>
  <si>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</si>
  <si>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</si>
  <si>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</si>
  <si>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</si>
  <si>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</si>
  <si>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</si>
  <si>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</si>
  <si>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</si>
  <si>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</si>
  <si>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</si>
  <si>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</si>
  <si>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</si>
  <si>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</si>
  <si>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</si>
  <si>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</si>
  <si>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</si>
  <si>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</si>
  <si>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</si>
  <si>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</si>
  <si>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</si>
  <si>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</si>
  <si>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</si>
  <si>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</si>
  <si>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</si>
  <si>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</si>
  <si>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</si>
  <si>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</si>
  <si>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</si>
  <si>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</si>
  <si>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</si>
  <si>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</si>
  <si>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</si>
  <si>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</si>
  <si>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</si>
  <si>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</si>
  <si>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</si>
  <si>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</si>
  <si>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</si>
  <si>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</si>
  <si>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</si>
  <si>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</si>
  <si>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</si>
  <si>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</si>
  <si>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</si>
  <si>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</si>
  <si>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</si>
  <si>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</si>
  <si>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</si>
  <si>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</si>
  <si>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</si>
  <si>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</si>
  <si>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</si>
  <si>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</si>
  <si>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</si>
  <si>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</si>
  <si>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</si>
  <si>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</si>
  <si>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</si>
  <si>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</si>
  <si>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</si>
  <si>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</si>
  <si>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</si>
  <si>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</si>
  <si>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</si>
  <si>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</si>
  <si>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</si>
  <si>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</si>
  <si>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</si>
  <si>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</si>
  <si>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</si>
  <si>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</si>
  <si>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</si>
  <si>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</si>
  <si>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</si>
  <si>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</si>
  <si>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</si>
  <si>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</si>
  <si>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</si>
  <si>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</si>
  <si>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</si>
  <si>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</si>
  <si>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</si>
  <si>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</si>
  <si>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</si>
  <si>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</si>
  <si>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</si>
  <si>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</si>
  <si>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</si>
  <si>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</si>
  <si>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</si>
  <si>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</si>
  <si>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</si>
  <si>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</si>
  <si>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</si>
  <si>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</si>
  <si>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</si>
  <si>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</si>
  <si>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</si>
  <si>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</si>
  <si>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</si>
  <si>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</si>
  <si>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</si>
  <si>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</si>
  <si>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</si>
  <si>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</si>
  <si>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</si>
  <si>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</si>
  <si>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</si>
  <si>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</si>
  <si>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</si>
  <si>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</si>
  <si>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</si>
  <si>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</si>
  <si>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</si>
  <si>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</si>
  <si>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</si>
  <si>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</si>
  <si>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</si>
  <si>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</si>
  <si>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</si>
  <si>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</si>
  <si>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</si>
  <si>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</si>
  <si>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</si>
  <si>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</si>
  <si>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</si>
  <si>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</si>
  <si>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</si>
  <si>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</si>
  <si>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</si>
  <si>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</si>
  <si>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</si>
  <si>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</si>
  <si>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</si>
  <si>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</si>
  <si>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</si>
  <si>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</si>
  <si>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</si>
  <si>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</si>
  <si>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</si>
  <si>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</si>
  <si>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</si>
  <si>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</si>
  <si>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</si>
  <si>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</si>
  <si>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</si>
  <si>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</si>
  <si>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</si>
  <si>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</si>
  <si>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</si>
  <si>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</si>
  <si>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</si>
  <si>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</si>
  <si>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</si>
  <si>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</si>
  <si>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</si>
  <si>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</si>
  <si>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</si>
  <si>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</si>
  <si>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</si>
  <si>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</si>
  <si>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</si>
  <si>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</si>
  <si>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</si>
  <si>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</si>
  <si>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</si>
  <si>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</si>
  <si>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</si>
  <si>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</si>
  <si>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</si>
  <si>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</si>
  <si>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</si>
  <si>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</si>
  <si>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</si>
  <si>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</si>
  <si>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</si>
  <si>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</si>
  <si>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</si>
  <si>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</si>
  <si>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</si>
  <si>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</si>
  <si>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</si>
  <si>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</si>
  <si>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</si>
  <si>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</si>
  <si>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</si>
  <si>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</si>
  <si>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</si>
  <si>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</si>
  <si>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</si>
  <si>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</si>
  <si>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</si>
  <si>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</si>
  <si>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</si>
  <si>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</si>
  <si>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</si>
  <si>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</si>
  <si>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</si>
  <si>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</si>
  <si>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</si>
  <si>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</si>
  <si>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</si>
  <si>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</si>
  <si>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</si>
  <si>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</si>
  <si>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</si>
  <si>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</si>
  <si>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</si>
  <si>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</si>
  <si>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</si>
  <si>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</si>
  <si>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</si>
  <si>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</si>
  <si>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</si>
  <si>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</si>
  <si>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</si>
  <si>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</si>
  <si>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</si>
  <si>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</si>
  <si>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</si>
  <si>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</si>
  <si>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</si>
  <si>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</si>
  <si>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</si>
  <si>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</si>
  <si>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</si>
  <si>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</si>
  <si>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</si>
  <si>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</si>
  <si>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</si>
  <si>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</si>
  <si>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</si>
  <si>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</si>
  <si>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</si>
  <si>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</si>
  <si>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</si>
  <si>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</si>
  <si>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</si>
  <si>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</si>
  <si>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</si>
  <si>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</si>
  <si>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</si>
  <si>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</si>
  <si>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</si>
  <si>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</si>
  <si>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</si>
  <si>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</si>
  <si>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</si>
  <si>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</si>
  <si>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</si>
  <si>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</si>
  <si>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</si>
  <si>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</si>
  <si>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</si>
  <si>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</si>
  <si>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</si>
  <si>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</si>
  <si>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</si>
  <si>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</si>
  <si>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</si>
  <si>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</si>
  <si>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</si>
  <si>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</si>
  <si>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</si>
  <si>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</si>
  <si>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</si>
  <si>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</si>
  <si>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</si>
  <si>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</si>
  <si>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</si>
  <si>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</si>
  <si>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</si>
  <si>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</si>
  <si>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</si>
  <si>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</si>
  <si>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</si>
  <si>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</si>
  <si>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</si>
  <si>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</si>
  <si>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</si>
  <si>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</si>
  <si>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</si>
  <si>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</si>
  <si>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</si>
  <si>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</si>
  <si>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</si>
  <si>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</si>
  <si>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</si>
  <si>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</si>
  <si>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</si>
  <si>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</si>
  <si>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</si>
  <si>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</si>
  <si>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</si>
  <si>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</si>
  <si>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</si>
  <si>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</si>
  <si>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</si>
  <si>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</si>
  <si>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</si>
  <si>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</si>
  <si>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</si>
  <si>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</si>
  <si>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</si>
  <si>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</si>
  <si>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</si>
  <si>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</si>
  <si>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</si>
  <si>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</si>
  <si>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</si>
  <si>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</si>
  <si>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</si>
  <si>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</si>
  <si>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</si>
  <si>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</si>
  <si>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</si>
  <si>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</si>
  <si>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</si>
  <si>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</si>
  <si>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</si>
  <si>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</si>
  <si>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</si>
  <si>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</si>
  <si>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</si>
  <si>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</si>
  <si>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</si>
  <si>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</si>
  <si>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</si>
  <si>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</si>
  <si>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</si>
  <si>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</si>
  <si>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</si>
  <si>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</si>
  <si>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</si>
  <si>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</si>
  <si>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</si>
  <si>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</si>
  <si>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</si>
  <si>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</si>
  <si>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</si>
  <si>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</si>
  <si>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</si>
  <si>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</si>
  <si>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</si>
  <si>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</si>
  <si>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</si>
  <si>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</si>
  <si>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</si>
  <si>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</si>
  <si>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</si>
  <si>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</si>
  <si>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</si>
  <si>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</si>
  <si>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</si>
  <si>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</si>
  <si>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</si>
  <si>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</si>
  <si>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</si>
  <si>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</si>
  <si>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</si>
  <si>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</si>
  <si>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</si>
  <si>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</si>
  <si>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</si>
  <si>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</si>
  <si>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</si>
  <si>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</si>
  <si>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</si>
  <si>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</si>
  <si>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</si>
  <si>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</si>
  <si>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</si>
  <si>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</si>
  <si>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</si>
  <si>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</si>
  <si>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</si>
  <si>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</si>
  <si>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</si>
  <si>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</si>
  <si>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</si>
  <si>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</si>
  <si>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</si>
  <si>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</si>
  <si>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</si>
  <si>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</si>
  <si>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</si>
  <si>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</si>
  <si>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</si>
  <si>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</si>
  <si>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</si>
  <si>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</si>
  <si>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</si>
  <si>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</si>
  <si>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</si>
  <si>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</si>
  <si>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</si>
  <si>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</si>
  <si>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</si>
  <si>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</si>
  <si>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</si>
  <si>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</si>
  <si>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</si>
  <si>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</si>
  <si>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</si>
  <si>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</si>
  <si>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</si>
  <si>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</si>
  <si>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</si>
  <si>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</si>
  <si>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</si>
  <si>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</si>
  <si>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</si>
  <si>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</si>
  <si>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</si>
  <si>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</si>
  <si>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</si>
  <si>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</si>
  <si>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</si>
  <si>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</si>
  <si>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</si>
  <si>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</si>
  <si>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</si>
  <si>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</si>
  <si>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</si>
  <si>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</si>
  <si>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</si>
  <si>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</si>
  <si>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</si>
  <si>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</si>
  <si>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</si>
  <si>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</si>
  <si>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</si>
  <si>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</si>
  <si>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</si>
  <si>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</si>
  <si>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</si>
  <si>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</si>
  <si>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</si>
  <si>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</si>
  <si>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</si>
  <si>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</si>
  <si>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</si>
  <si>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</si>
  <si>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</si>
  <si>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</si>
  <si>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</si>
  <si>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</si>
  <si>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</si>
  <si>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</si>
  <si>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</si>
  <si>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</si>
  <si>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</si>
  <si>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</si>
  <si>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</si>
  <si>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</si>
  <si>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</si>
  <si>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</si>
  <si>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</si>
  <si>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</si>
  <si>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</si>
  <si>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</si>
  <si>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</si>
  <si>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</si>
  <si>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</si>
  <si>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</si>
  <si>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</si>
  <si>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</si>
  <si>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</si>
  <si>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</si>
  <si>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</si>
  <si>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</si>
  <si>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</si>
  <si>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</si>
  <si>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</si>
  <si>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</si>
  <si>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</si>
  <si>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</si>
  <si>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</si>
  <si>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</si>
  <si>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</si>
  <si>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</si>
  <si>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</si>
  <si>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</si>
  <si>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</si>
  <si>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</si>
  <si>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</si>
  <si>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</si>
  <si>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</si>
  <si>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</si>
  <si>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</si>
  <si>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</si>
  <si>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</si>
  <si>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</si>
  <si>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</si>
  <si>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</si>
  <si>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</si>
  <si>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</si>
  <si>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</si>
  <si>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</si>
  <si>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</si>
  <si>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</si>
  <si>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</si>
  <si>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</si>
  <si>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</si>
  <si>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</si>
  <si>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</si>
  <si>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</si>
  <si>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</si>
  <si>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</si>
  <si>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</si>
  <si>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</si>
  <si>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</si>
  <si>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</si>
  <si>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</si>
  <si>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</si>
  <si>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</si>
  <si>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</si>
  <si>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</si>
  <si>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</si>
  <si>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</si>
  <si>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</si>
  <si>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</si>
  <si>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</si>
  <si>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</si>
  <si>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</si>
  <si>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</si>
  <si>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</si>
  <si>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</si>
  <si>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</si>
  <si>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</si>
  <si>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</si>
  <si>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</si>
  <si>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</si>
  <si>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</si>
  <si>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</si>
  <si>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</si>
  <si>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</si>
  <si>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</si>
  <si>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</si>
  <si>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</si>
  <si>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</si>
  <si>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</si>
  <si>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</si>
  <si>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</si>
  <si>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</si>
  <si>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</si>
  <si>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</si>
  <si>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</si>
  <si>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</si>
  <si>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</si>
  <si>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</si>
  <si>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</si>
  <si>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</si>
  <si>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</si>
  <si>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</si>
  <si>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</si>
  <si>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</si>
  <si>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</si>
  <si>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</si>
  <si>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</si>
  <si>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</si>
  <si>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</si>
  <si>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</si>
  <si>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</si>
  <si>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</si>
  <si>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</si>
  <si>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</si>
  <si>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</si>
  <si>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</si>
  <si>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</si>
  <si>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</si>
  <si>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</si>
  <si>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</si>
  <si>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</si>
  <si>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</si>
  <si>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</si>
  <si>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</si>
  <si>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</si>
  <si>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</si>
  <si>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</si>
  <si>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</si>
  <si>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</si>
  <si>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</si>
  <si>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</si>
  <si>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</si>
  <si>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</si>
  <si>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</si>
  <si>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</si>
  <si>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</si>
  <si>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</si>
  <si>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</si>
  <si>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</si>
  <si>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</si>
  <si>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</si>
  <si>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</si>
  <si>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</si>
  <si>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</si>
  <si>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</si>
  <si>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</si>
  <si>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</si>
  <si>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</si>
  <si>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</si>
  <si>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</si>
  <si>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</si>
  <si>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</si>
  <si>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</si>
  <si>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</si>
  <si>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</si>
  <si>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</si>
  <si>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</si>
  <si>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</si>
  <si>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</si>
  <si>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</si>
  <si>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</si>
  <si>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</si>
  <si>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</si>
  <si>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</si>
  <si>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</si>
  <si>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</si>
  <si>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</si>
  <si>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</si>
  <si>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</si>
  <si>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</si>
  <si>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</si>
  <si>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</si>
  <si>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</si>
  <si>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</si>
  <si>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</si>
  <si>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</si>
  <si>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</si>
  <si>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</si>
  <si>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</si>
  <si>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</si>
  <si>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</si>
  <si>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</si>
  <si>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</si>
  <si>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</si>
  <si>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</si>
  <si>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</si>
  <si>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</si>
  <si>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</si>
  <si>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</si>
  <si>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</si>
  <si>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</si>
  <si>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</si>
  <si>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</si>
  <si>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</si>
  <si>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</si>
  <si>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</si>
  <si>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</si>
  <si>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</si>
  <si>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</si>
  <si>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</si>
  <si>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</si>
  <si>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</si>
  <si>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</si>
  <si>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</si>
  <si>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</si>
  <si>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</si>
  <si>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</si>
  <si>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</si>
  <si>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</si>
  <si>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</si>
  <si>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</si>
  <si>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</si>
  <si>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</si>
  <si>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</si>
  <si>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</si>
  <si>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</si>
  <si>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</si>
  <si>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</si>
  <si>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</si>
  <si>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</si>
  <si>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</si>
  <si>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</si>
  <si>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</si>
  <si>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</si>
  <si>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</si>
  <si>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</si>
  <si>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</si>
  <si>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</si>
  <si>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</si>
  <si>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</si>
  <si>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</si>
  <si>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</si>
  <si>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</si>
  <si>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</si>
  <si>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</si>
  <si>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</si>
  <si>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</si>
  <si>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</si>
  <si>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</si>
  <si>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</si>
  <si>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</si>
  <si>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</si>
  <si>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</si>
  <si>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</si>
  <si>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</si>
  <si>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</si>
  <si>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</si>
  <si>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</si>
  <si>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</si>
  <si>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</si>
  <si>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</si>
  <si>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</si>
  <si>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</si>
  <si>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</si>
  <si>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</si>
  <si>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</si>
  <si>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</si>
  <si>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</si>
  <si>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</si>
  <si>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</si>
  <si>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</si>
  <si>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</si>
  <si>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</si>
  <si>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</si>
  <si>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</si>
  <si>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</si>
  <si>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</si>
  <si>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</si>
  <si>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</si>
  <si>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</si>
  <si>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</si>
  <si>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</si>
  <si>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</si>
  <si>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</si>
  <si>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</si>
  <si>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</si>
  <si>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</si>
  <si>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</si>
  <si>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</si>
  <si>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</si>
  <si>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</si>
  <si>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</si>
  <si>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</si>
  <si>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</si>
  <si>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</si>
  <si>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</si>
  <si>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</si>
  <si>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</si>
  <si>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</si>
  <si>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</si>
  <si>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</si>
  <si>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</si>
  <si>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</si>
  <si>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</si>
  <si>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</si>
  <si>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</si>
  <si>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</si>
  <si>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</si>
  <si>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</si>
  <si>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</si>
  <si>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</si>
  <si>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</si>
  <si>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</si>
  <si>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</si>
  <si>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</si>
  <si>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</si>
  <si>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</si>
  <si>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</si>
  <si>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</si>
  <si>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</si>
  <si>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</si>
  <si>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</si>
  <si>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</si>
  <si>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</si>
  <si>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</si>
  <si>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</si>
  <si>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</si>
  <si>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</si>
  <si>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</si>
  <si>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</si>
  <si>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</si>
  <si>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</si>
  <si>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</si>
  <si>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</si>
  <si>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</si>
  <si>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</si>
  <si>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</si>
  <si>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</si>
  <si>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</si>
  <si>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</si>
  <si>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</si>
  <si>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</si>
  <si>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</si>
  <si>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</si>
  <si>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</si>
  <si>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</si>
  <si>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</si>
  <si>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</si>
  <si>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</si>
  <si>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</si>
  <si>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</si>
  <si>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</si>
  <si>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</si>
  <si>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</si>
  <si>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</si>
  <si>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</si>
  <si>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</si>
  <si>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</si>
  <si>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</si>
  <si>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</si>
  <si>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</si>
  <si>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</si>
  <si>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</si>
  <si>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</si>
  <si>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</si>
  <si>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</si>
  <si>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</si>
  <si>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</si>
  <si>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</si>
  <si>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</si>
  <si>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</si>
  <si>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</si>
  <si>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</si>
  <si>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</si>
  <si>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</si>
  <si>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</si>
  <si>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</si>
  <si>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</si>
  <si>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</si>
  <si>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</si>
  <si>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</si>
  <si>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</si>
  <si>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</si>
  <si>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</si>
  <si>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</si>
  <si>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</si>
  <si>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</si>
  <si>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</si>
  <si>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</si>
  <si>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</si>
  <si>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</si>
  <si>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</si>
  <si>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</si>
  <si>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</si>
  <si>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</si>
  <si>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</si>
  <si>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</si>
  <si>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</si>
  <si>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</si>
  <si>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</si>
  <si>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</si>
  <si>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</si>
  <si>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</si>
  <si>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</si>
  <si>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</si>
  <si>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</si>
  <si>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</si>
  <si>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</si>
  <si>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</si>
  <si>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</si>
  <si>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</si>
  <si>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</si>
  <si>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</si>
  <si>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</si>
  <si>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</si>
  <si>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</si>
  <si>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</si>
  <si>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</si>
  <si>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</si>
  <si>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</si>
  <si>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</si>
  <si>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</si>
  <si>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</si>
  <si>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</si>
  <si>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</si>
  <si>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</si>
  <si>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</si>
  <si>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</si>
  <si>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</si>
  <si>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</si>
  <si>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</si>
  <si>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</si>
  <si>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</si>
  <si>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</si>
  <si>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</si>
  <si>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</si>
  <si>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</si>
  <si>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</si>
  <si>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</si>
  <si>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</si>
  <si>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</si>
  <si>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</si>
  <si>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</si>
  <si>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</si>
  <si>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</si>
  <si>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</si>
  <si>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</si>
  <si>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</si>
  <si>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</si>
  <si>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</si>
  <si>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</si>
  <si>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</si>
  <si>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</si>
  <si>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</si>
  <si>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</si>
  <si>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</si>
  <si>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</si>
  <si>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</si>
  <si>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</si>
  <si>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</si>
  <si>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</si>
  <si>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</si>
  <si>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</si>
  <si>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</si>
  <si>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</si>
  <si>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</si>
  <si>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</si>
  <si>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</si>
  <si>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</si>
  <si>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</si>
  <si>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</si>
  <si>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</si>
  <si>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</si>
  <si>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</si>
  <si>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</si>
  <si>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</si>
  <si>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</si>
  <si>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</si>
  <si>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</si>
  <si>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</si>
  <si>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</si>
  <si>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</si>
  <si>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</si>
  <si>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</si>
  <si>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</si>
  <si>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</si>
  <si>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</si>
  <si>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</si>
  <si>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</si>
  <si>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</si>
  <si>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</si>
  <si>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</si>
  <si>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</si>
  <si>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</si>
  <si>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</si>
  <si>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</si>
  <si>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</si>
  <si>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</si>
  <si>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</si>
  <si>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</si>
  <si>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</si>
  <si>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</si>
  <si>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</si>
  <si>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</si>
  <si>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</si>
  <si>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</si>
  <si>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</si>
  <si>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</si>
  <si>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</si>
  <si>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</si>
  <si>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</si>
  <si>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</si>
  <si>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</si>
  <si>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</si>
  <si>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</si>
  <si>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</si>
  <si>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</si>
  <si>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</si>
  <si>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</si>
  <si>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</si>
  <si>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</si>
  <si>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</si>
  <si>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</si>
  <si>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</si>
  <si>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</si>
  <si>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</si>
  <si>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</si>
  <si>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</si>
  <si>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</si>
  <si>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</si>
  <si>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</si>
  <si>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</si>
  <si>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</si>
  <si>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</si>
  <si>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</si>
  <si>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</si>
  <si>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</si>
  <si>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</si>
  <si>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</si>
  <si>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</si>
  <si>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</si>
  <si>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</si>
  <si>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</si>
  <si>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</si>
  <si>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</si>
  <si>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</si>
  <si>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</si>
  <si>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</si>
  <si>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</si>
  <si>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</si>
  <si>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</si>
  <si>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</si>
  <si>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</si>
  <si>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</si>
  <si>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</si>
  <si>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</si>
  <si>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</si>
  <si>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</si>
  <si>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</si>
  <si>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</si>
  <si>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</si>
  <si>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</si>
  <si>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</si>
  <si>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</si>
  <si>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</si>
  <si>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</si>
  <si>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</si>
  <si>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</si>
  <si>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</si>
  <si>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</si>
  <si>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</si>
  <si>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</si>
  <si>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</si>
  <si>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</si>
  <si>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</si>
  <si>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</si>
  <si>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</si>
  <si>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</si>
  <si>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</si>
  <si>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</si>
  <si>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</si>
  <si>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</si>
  <si>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</si>
  <si>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</si>
  <si>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</si>
  <si>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</si>
  <si>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</si>
  <si>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</si>
  <si>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</si>
  <si>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</si>
  <si>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</si>
  <si>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</si>
  <si>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</si>
  <si>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</si>
  <si>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</si>
  <si>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</si>
  <si>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</si>
  <si>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</si>
  <si>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</si>
  <si>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</si>
  <si>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</si>
  <si>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</si>
  <si>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</si>
  <si>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</si>
  <si>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</si>
  <si>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</si>
  <si>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</si>
  <si>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</si>
  <si>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</si>
  <si>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</si>
  <si>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</si>
  <si>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</si>
  <si>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</si>
  <si>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</si>
  <si>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</si>
  <si>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</si>
  <si>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</si>
  <si>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</si>
  <si>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</si>
  <si>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</si>
  <si>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</si>
  <si>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</si>
  <si>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</si>
  <si>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</si>
  <si>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</si>
  <si>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</si>
  <si>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</si>
  <si>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</si>
  <si>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</si>
  <si>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</si>
  <si>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</si>
  <si>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</si>
  <si>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</si>
  <si>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</si>
  <si>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</si>
  <si>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</si>
  <si>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</si>
  <si>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</si>
  <si>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</si>
  <si>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</si>
  <si>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</si>
  <si>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</si>
  <si>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</si>
  <si>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</si>
  <si>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</si>
  <si>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</si>
  <si>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</si>
  <si>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</si>
  <si>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</si>
  <si>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</si>
  <si>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</si>
  <si>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</si>
  <si>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</si>
  <si>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</si>
  <si>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</si>
  <si>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</si>
  <si>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</si>
  <si>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</si>
  <si>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</si>
  <si>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</si>
  <si>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</si>
  <si>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</si>
  <si>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</si>
  <si>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</si>
  <si>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</si>
  <si>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</si>
  <si>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</si>
  <si>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</si>
  <si>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</si>
  <si>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</si>
  <si>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</si>
  <si>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</si>
  <si>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</si>
  <si>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</si>
  <si>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</si>
  <si>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</si>
  <si>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</si>
  <si>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</si>
  <si>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</si>
  <si>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</si>
  <si>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</si>
  <si>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</si>
  <si>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</si>
  <si>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</si>
  <si>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</si>
  <si>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</si>
  <si>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</si>
  <si>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</si>
  <si>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</si>
  <si>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</si>
  <si>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</si>
  <si>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</si>
  <si>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</si>
  <si>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</si>
  <si>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</si>
  <si>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</si>
  <si>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</si>
  <si>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</si>
  <si>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</si>
  <si>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</si>
  <si>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</si>
  <si>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</si>
  <si>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</si>
  <si>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</si>
  <si>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</si>
  <si>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</si>
  <si>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</si>
  <si>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</si>
  <si>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</si>
  <si>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</si>
  <si>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</si>
  <si>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</si>
  <si>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</si>
  <si>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</si>
  <si>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</si>
  <si>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</si>
  <si>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</si>
  <si>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</si>
  <si>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</si>
  <si>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</si>
  <si>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</si>
  <si>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</si>
  <si>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</si>
  <si>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</si>
  <si>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</si>
  <si>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</si>
  <si>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</si>
  <si>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</si>
  <si>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</si>
  <si>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</si>
  <si>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</si>
  <si>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</si>
  <si>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</si>
  <si>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</si>
  <si>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</si>
  <si>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</si>
  <si>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</si>
  <si>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</si>
  <si>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</si>
  <si>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</si>
  <si>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</si>
  <si>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</si>
  <si>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</si>
  <si>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</si>
  <si>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</si>
  <si>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</si>
  <si>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</si>
  <si>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</si>
  <si>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</si>
  <si>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</si>
  <si>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</si>
  <si>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</si>
  <si>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</si>
  <si>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</si>
  <si>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</si>
  <si>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</si>
  <si>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</si>
  <si>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</si>
  <si>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</si>
  <si>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</si>
  <si>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</si>
  <si>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</si>
  <si>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</si>
  <si>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</si>
  <si>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</si>
  <si>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</si>
  <si>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</si>
  <si>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</si>
  <si>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</si>
  <si>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</si>
  <si>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</si>
  <si>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</si>
  <si>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</si>
  <si>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</si>
  <si>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</si>
  <si>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</si>
  <si>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</si>
  <si>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</si>
  <si>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</si>
  <si>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</si>
  <si>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</si>
  <si>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</si>
  <si>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</si>
  <si>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</si>
  <si>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</si>
  <si>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</si>
  <si>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</si>
  <si>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</si>
  <si>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</si>
  <si>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</si>
  <si>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</si>
  <si>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</si>
  <si>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</si>
  <si>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</si>
  <si>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</si>
  <si>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</si>
  <si>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</si>
  <si>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</si>
  <si>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</si>
  <si>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</si>
  <si>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</si>
  <si>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</si>
  <si>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</si>
  <si>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</si>
  <si>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</si>
  <si>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</si>
  <si>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</si>
  <si>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</si>
  <si>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</si>
  <si>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</si>
  <si>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</si>
  <si>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</si>
  <si>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</si>
  <si>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</si>
  <si>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</si>
  <si>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</si>
  <si>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</si>
  <si>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</si>
  <si>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</si>
  <si>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</si>
  <si>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</si>
  <si>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</si>
  <si>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</si>
  <si>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</si>
  <si>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</si>
  <si>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</si>
  <si>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</si>
  <si>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</si>
  <si>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</si>
  <si>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</si>
  <si>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</si>
  <si>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</si>
  <si>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</si>
  <si>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</si>
  <si>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</si>
  <si>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</si>
  <si>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</si>
  <si>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</si>
  <si>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</si>
  <si>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</si>
  <si>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</si>
  <si>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</si>
  <si>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</si>
  <si>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</si>
  <si>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</si>
  <si>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</si>
  <si>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</si>
  <si>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</si>
  <si>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</si>
  <si>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</si>
  <si>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</si>
  <si>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</si>
  <si>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</si>
  <si>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</si>
  <si>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</si>
  <si>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</si>
  <si>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</si>
  <si>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</si>
  <si>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</si>
  <si>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</si>
  <si>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</si>
  <si>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</si>
  <si>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</si>
  <si>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</si>
  <si>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</si>
  <si>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</si>
  <si>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</si>
  <si>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</si>
  <si>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</si>
  <si>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</si>
  <si>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</si>
  <si>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</si>
  <si>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</si>
  <si>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</si>
  <si>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</si>
  <si>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</si>
  <si>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</si>
  <si>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</si>
  <si>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</si>
  <si>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</si>
  <si>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</si>
  <si>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</si>
  <si>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</si>
  <si>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</si>
  <si>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</si>
  <si>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</si>
  <si>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</si>
  <si>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</si>
  <si>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</si>
  <si>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</si>
  <si>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</si>
  <si>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</si>
  <si>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</si>
  <si>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</si>
  <si>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</si>
  <si>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</si>
  <si>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</si>
  <si>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</si>
  <si>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</si>
  <si>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</si>
  <si>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</si>
  <si>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</si>
  <si>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</si>
  <si>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</si>
  <si>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</si>
  <si>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</si>
  <si>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</si>
  <si>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</si>
  <si>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</si>
  <si>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</si>
  <si>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</si>
  <si>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</si>
  <si>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</si>
  <si>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</si>
  <si>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</si>
  <si>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</si>
  <si>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</si>
  <si>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</si>
  <si>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</si>
  <si>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</si>
  <si>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</si>
  <si>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</si>
  <si>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</si>
  <si>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</si>
  <si>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</si>
  <si>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</si>
  <si>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</si>
  <si>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</si>
  <si>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</si>
  <si>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</si>
  <si>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</si>
  <si>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</si>
  <si>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</si>
  <si>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</si>
  <si>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</si>
  <si>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</si>
  <si>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</si>
  <si>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</si>
  <si>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</si>
  <si>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</si>
  <si>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</si>
  <si>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</si>
  <si>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</si>
  <si>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</si>
  <si>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</si>
  <si>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</si>
  <si>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</si>
  <si>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</si>
  <si>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</si>
  <si>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</si>
  <si>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</si>
  <si>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</si>
  <si>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</si>
  <si>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</si>
  <si>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</si>
  <si>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</si>
  <si>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</si>
  <si>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</si>
  <si>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</si>
  <si>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</si>
  <si>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</si>
  <si>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</si>
  <si>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</si>
  <si>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</si>
  <si>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</si>
  <si>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</si>
  <si>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</si>
  <si>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</si>
  <si>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</si>
  <si>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</si>
  <si>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</si>
  <si>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</si>
  <si>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</si>
  <si>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</si>
  <si>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</si>
  <si>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</si>
  <si>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</si>
  <si>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</si>
  <si>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</si>
  <si>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</si>
  <si>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</si>
  <si>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</si>
  <si>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</si>
  <si>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</si>
  <si>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</si>
  <si>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</si>
  <si>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</si>
  <si>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</si>
  <si>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</si>
  <si>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</si>
  <si>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</si>
  <si>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</si>
  <si>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</si>
  <si>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</si>
  <si>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</si>
  <si>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</si>
  <si>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</si>
  <si>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</si>
  <si>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</si>
  <si>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</si>
  <si>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</si>
  <si>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</si>
  <si>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</si>
  <si>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</si>
  <si>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</si>
  <si>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</si>
  <si>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</si>
  <si>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</si>
  <si>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</si>
  <si>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</si>
  <si>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</si>
  <si>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</si>
  <si>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</si>
  <si>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</si>
  <si>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</si>
  <si>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</si>
  <si>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</si>
  <si>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</si>
  <si>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</si>
  <si>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</si>
  <si>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</si>
  <si>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</si>
  <si>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</si>
  <si>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</si>
  <si>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</si>
  <si>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</si>
  <si>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</si>
  <si>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</si>
  <si>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</si>
  <si>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</si>
  <si>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</si>
  <si>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</si>
  <si>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</si>
  <si>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</si>
  <si>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</si>
  <si>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</si>
  <si>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</si>
  <si>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</si>
  <si>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</si>
  <si>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</si>
  <si>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</si>
  <si>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</si>
  <si>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</si>
  <si>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</si>
  <si>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</si>
  <si>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</si>
  <si>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</si>
  <si>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</si>
  <si>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</si>
  <si>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</si>
  <si>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</si>
  <si>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</si>
  <si>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</si>
  <si>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</si>
  <si>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</si>
  <si>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</si>
  <si>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</si>
  <si>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</si>
  <si>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</si>
  <si>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</si>
  <si>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</si>
  <si>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</si>
  <si>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</si>
  <si>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</si>
  <si>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</si>
  <si>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</si>
  <si>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</si>
  <si>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</si>
  <si>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</si>
  <si>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</si>
  <si>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</si>
  <si>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</si>
  <si>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</si>
  <si>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</si>
  <si>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</si>
  <si>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</si>
  <si>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</si>
  <si>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</si>
  <si>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</si>
  <si>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</si>
  <si>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</si>
  <si>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</si>
  <si>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</si>
  <si>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</si>
  <si>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</si>
  <si>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</si>
  <si>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</si>
  <si>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</si>
  <si>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</si>
  <si>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</si>
  <si>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</si>
  <si>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</si>
  <si>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</si>
  <si>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</si>
  <si>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</si>
  <si>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</si>
  <si>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</si>
  <si>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</si>
  <si>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</si>
  <si>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</si>
  <si>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</si>
  <si>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</si>
  <si>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</si>
  <si>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</si>
  <si>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</si>
  <si>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</si>
  <si>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</si>
  <si>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</si>
  <si>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</si>
  <si>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</si>
  <si>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</si>
  <si>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</si>
  <si>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</si>
  <si>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</si>
  <si>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</si>
  <si>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</si>
  <si>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</si>
  <si>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</si>
  <si>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</si>
  <si>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</si>
  <si>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</si>
  <si>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</si>
  <si>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</si>
  <si>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</si>
  <si>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</si>
  <si>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</si>
  <si>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</si>
  <si>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</si>
  <si>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</si>
  <si>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</si>
  <si>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</si>
  <si>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</si>
  <si>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</si>
  <si>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</si>
  <si>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</si>
  <si>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</si>
  <si>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</si>
  <si>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</si>
  <si>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</si>
  <si>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</si>
  <si>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</si>
  <si>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</si>
  <si>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</si>
  <si>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</si>
  <si>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</si>
  <si>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</si>
  <si>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</si>
  <si>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</si>
  <si>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</si>
  <si>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</si>
  <si>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</si>
  <si>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</si>
  <si>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</si>
  <si>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</si>
  <si>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</si>
  <si>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</si>
  <si>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</si>
  <si>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</si>
  <si>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</si>
  <si>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</si>
  <si>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</si>
  <si>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</si>
  <si>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</si>
  <si>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</si>
  <si>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</si>
  <si>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</si>
  <si>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</si>
  <si>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</si>
  <si>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</si>
  <si>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</si>
  <si>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</si>
  <si>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</si>
  <si>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</si>
  <si>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</si>
  <si>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</si>
  <si>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</si>
  <si>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</si>
  <si>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</si>
  <si>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</si>
  <si>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</si>
  <si>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</si>
  <si>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</si>
  <si>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</si>
  <si>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</si>
  <si>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</si>
  <si>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</si>
  <si>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</si>
  <si>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</si>
  <si>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</si>
  <si>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</si>
  <si>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</si>
  <si>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</si>
  <si>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</si>
  <si>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</si>
  <si>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</si>
  <si>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</si>
  <si>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</si>
  <si>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</si>
  <si>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</si>
  <si>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</si>
  <si>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</si>
  <si>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</si>
  <si>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</si>
  <si>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</si>
  <si>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</si>
  <si>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</si>
  <si>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</si>
  <si>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</si>
  <si>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</si>
  <si>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</si>
  <si>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</si>
  <si>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</si>
  <si>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</si>
  <si>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</si>
  <si>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</si>
  <si>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</si>
  <si>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</si>
  <si>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</si>
  <si>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</si>
  <si>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</si>
  <si>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</si>
  <si>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</si>
  <si>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</si>
  <si>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</si>
  <si>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</si>
  <si>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</si>
  <si>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</si>
  <si>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</si>
  <si>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</si>
  <si>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</si>
  <si>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</si>
  <si>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</si>
  <si>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</si>
  <si>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</si>
  <si>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</si>
  <si>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</si>
  <si>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</si>
  <si>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</si>
  <si>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</si>
  <si>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</si>
  <si>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</si>
  <si>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</si>
  <si>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</si>
  <si>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</si>
  <si>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</si>
  <si>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</si>
  <si>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</si>
  <si>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</si>
  <si>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</si>
  <si>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</si>
  <si>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</si>
  <si>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</si>
  <si>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</si>
  <si>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</si>
  <si>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</si>
  <si>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</si>
  <si>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</si>
  <si>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</si>
  <si>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</si>
  <si>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</si>
  <si>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</si>
  <si>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</si>
  <si>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</si>
  <si>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</si>
  <si>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</si>
  <si>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</si>
  <si>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</si>
  <si>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</si>
  <si>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</si>
  <si>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</si>
  <si>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</si>
  <si>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</si>
  <si>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</si>
  <si>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</si>
  <si>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</si>
  <si>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</si>
  <si>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</si>
  <si>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</si>
  <si>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</si>
  <si>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</si>
  <si>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</si>
  <si>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</si>
  <si>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</si>
  <si>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</si>
  <si>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</si>
  <si>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</si>
  <si>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</si>
  <si>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</si>
  <si>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</si>
  <si>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</si>
  <si>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</si>
  <si>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</si>
  <si>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</si>
  <si>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</si>
  <si>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</si>
  <si>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</si>
  <si>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</si>
  <si>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</si>
  <si>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</si>
  <si>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</si>
  <si>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</si>
  <si>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</si>
  <si>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</si>
  <si>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</si>
  <si>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</si>
  <si>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</si>
  <si>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</si>
  <si>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</si>
  <si>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</si>
  <si>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</si>
  <si>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</si>
  <si>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</si>
  <si>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</si>
  <si>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</si>
  <si>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</si>
  <si>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</si>
  <si>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</si>
  <si>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</si>
  <si>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</si>
  <si>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</si>
  <si>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</si>
  <si>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</si>
  <si>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</si>
  <si>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</si>
  <si>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</si>
  <si>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</si>
  <si>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</si>
  <si>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</si>
  <si>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</si>
  <si>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</si>
  <si>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</si>
  <si>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</si>
  <si>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</si>
  <si>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</si>
  <si>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</si>
  <si>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</si>
  <si>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</si>
  <si>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</si>
  <si>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</si>
  <si>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</si>
  <si>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</si>
  <si>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</si>
  <si>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</si>
  <si>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</si>
  <si>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</si>
  <si>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</si>
  <si>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</si>
  <si>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</si>
  <si>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</si>
  <si>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</si>
  <si>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</si>
  <si>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</si>
  <si>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</si>
  <si>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</si>
  <si>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</si>
  <si>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</si>
  <si>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</si>
  <si>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</si>
  <si>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</si>
  <si>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</si>
  <si>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</si>
  <si>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</si>
  <si>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</si>
  <si>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</si>
  <si>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</si>
  <si>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</si>
  <si>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</si>
  <si>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</si>
  <si>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</si>
  <si>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</si>
  <si>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</si>
  <si>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</si>
  <si>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</si>
  <si>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</si>
  <si>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</si>
  <si>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</si>
  <si>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</si>
  <si>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</si>
  <si>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</si>
  <si>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</si>
  <si>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</si>
  <si>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</si>
  <si>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</si>
  <si>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</si>
  <si>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</si>
  <si>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</si>
  <si>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</si>
  <si>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</si>
  <si>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</si>
  <si>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</si>
  <si>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</si>
  <si>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</si>
  <si>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</si>
  <si>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</si>
  <si>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</si>
  <si>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</si>
  <si>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</si>
  <si>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</si>
  <si>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</si>
  <si>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</si>
  <si>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</si>
  <si>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</si>
  <si>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</si>
  <si>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</si>
  <si>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</si>
  <si>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</si>
  <si>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</si>
  <si>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</si>
  <si>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</si>
  <si>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</si>
  <si>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</si>
  <si>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</si>
  <si>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</si>
  <si>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</si>
  <si>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</si>
  <si>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</si>
  <si>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</si>
  <si>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</si>
  <si>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</si>
  <si>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</si>
  <si>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</si>
  <si>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</si>
  <si>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</si>
  <si>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</si>
  <si>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</si>
  <si>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</si>
  <si>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</si>
  <si>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</si>
  <si>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</si>
  <si>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</si>
  <si>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</si>
  <si>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</si>
  <si>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</si>
  <si>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</si>
  <si>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</si>
  <si>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</si>
  <si>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</si>
  <si>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</si>
  <si>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</si>
  <si>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</si>
  <si>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</si>
  <si>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</si>
  <si>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</si>
  <si>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</si>
  <si>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</si>
  <si>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</si>
  <si>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</si>
  <si>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</si>
  <si>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</si>
  <si>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</si>
  <si>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</si>
  <si>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</si>
  <si>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</si>
  <si>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</si>
  <si>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</si>
  <si>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</si>
  <si>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</si>
  <si>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</si>
  <si>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</si>
  <si>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</si>
  <si>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</si>
  <si>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</si>
  <si>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</si>
  <si>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</si>
  <si>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</si>
  <si>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</si>
  <si>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</si>
  <si>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</si>
  <si>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</si>
  <si>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</si>
  <si>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</si>
  <si>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</si>
  <si>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</si>
  <si>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</si>
  <si>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</si>
  <si>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</si>
  <si>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</si>
  <si>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</si>
  <si>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</si>
  <si>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</si>
  <si>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</si>
  <si>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</si>
  <si>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</si>
  <si>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</si>
  <si>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</si>
  <si>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</si>
  <si>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</si>
  <si>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</si>
  <si>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</si>
  <si>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</si>
  <si>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</si>
  <si>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</si>
  <si>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</si>
  <si>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</si>
  <si>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</si>
  <si>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</si>
  <si>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</si>
  <si>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</si>
  <si>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</si>
  <si>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</si>
  <si>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</si>
  <si>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</si>
  <si>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</si>
  <si>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</si>
  <si>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</si>
  <si>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</si>
  <si>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</si>
  <si>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</si>
  <si>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</si>
  <si>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</si>
  <si>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</si>
  <si>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</si>
  <si>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</si>
  <si>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</si>
  <si>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</si>
  <si>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</si>
  <si>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</si>
  <si>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</si>
  <si>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</si>
  <si>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</si>
  <si>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</si>
  <si>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</si>
  <si>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</si>
  <si>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</si>
  <si>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</si>
  <si>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</si>
  <si>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</si>
  <si>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</si>
  <si>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</si>
  <si>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</si>
  <si>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</si>
  <si>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</si>
  <si>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</si>
  <si>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</si>
  <si>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</si>
  <si>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</si>
  <si>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</si>
  <si>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</si>
  <si>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</si>
  <si>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</si>
  <si>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</si>
  <si>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</si>
  <si>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</si>
  <si>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</si>
  <si>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</si>
  <si>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</si>
  <si>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</si>
  <si>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</si>
  <si>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</si>
  <si>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</si>
  <si>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</si>
  <si>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</si>
  <si>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</si>
  <si>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</si>
  <si>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</si>
  <si>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</si>
  <si>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</si>
  <si>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</si>
  <si>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</si>
  <si>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</si>
  <si>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</si>
  <si>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</si>
  <si>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</si>
  <si>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</si>
  <si>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</si>
  <si>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</si>
  <si>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</si>
  <si>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</si>
  <si>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</si>
  <si>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</si>
  <si>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</si>
  <si>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</si>
  <si>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</si>
  <si>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</si>
  <si>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</si>
  <si>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</si>
  <si>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</si>
  <si>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</si>
  <si>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</si>
  <si>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</si>
  <si>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</si>
  <si>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</si>
  <si>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</si>
  <si>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</si>
  <si>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</si>
  <si>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</si>
  <si>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</si>
  <si>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</si>
  <si>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</si>
  <si>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</si>
  <si>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</si>
  <si>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</si>
  <si>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</si>
  <si>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</si>
  <si>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</si>
  <si>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</si>
  <si>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</si>
  <si>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</si>
  <si>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</si>
  <si>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</si>
  <si>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</si>
  <si>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</si>
  <si>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</si>
  <si>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</si>
  <si>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</si>
  <si>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</si>
  <si>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</si>
  <si>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</si>
  <si>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</si>
  <si>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</si>
  <si>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</si>
  <si>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</si>
  <si>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</si>
  <si>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</si>
  <si>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</si>
  <si>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</si>
  <si>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</si>
  <si>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</si>
  <si>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</si>
  <si>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</si>
  <si>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</si>
  <si>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</si>
  <si>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</si>
  <si>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</si>
  <si>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</si>
  <si>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</si>
  <si>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</si>
  <si>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</si>
  <si>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</si>
  <si>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</si>
  <si>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</si>
  <si>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</si>
  <si>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</si>
  <si>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</si>
  <si>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</si>
  <si>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</si>
  <si>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</si>
  <si>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</si>
  <si>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</si>
  <si>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</si>
  <si>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</si>
  <si>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</si>
  <si>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</si>
  <si>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</si>
  <si>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</si>
  <si>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</si>
  <si>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</si>
  <si>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</si>
  <si>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</si>
  <si>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</si>
  <si>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</si>
  <si>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</si>
  <si>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</si>
  <si>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</si>
  <si>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</si>
  <si>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</si>
  <si>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</si>
  <si>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</si>
  <si>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</si>
  <si>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</si>
  <si>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</si>
  <si>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</si>
  <si>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</si>
  <si>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</si>
  <si>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</si>
  <si>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</si>
  <si>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</si>
  <si>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</si>
  <si>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</si>
  <si>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</si>
  <si>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</si>
  <si>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</si>
  <si>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</si>
  <si>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</si>
  <si>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</si>
  <si>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</si>
  <si>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</si>
  <si>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</si>
  <si>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</si>
  <si>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</si>
  <si>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</si>
  <si>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</si>
  <si>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</si>
  <si>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</si>
  <si>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</si>
  <si>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</si>
  <si>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</si>
  <si>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</si>
  <si>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</si>
  <si>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</si>
  <si>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</si>
  <si>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</si>
  <si>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</si>
  <si>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</si>
  <si>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</si>
  <si>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</si>
  <si>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</si>
  <si>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</si>
  <si>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</si>
  <si>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</si>
  <si>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</si>
  <si>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</si>
  <si>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</si>
  <si>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</si>
  <si>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</si>
  <si>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</si>
  <si>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</si>
  <si>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</si>
  <si>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</si>
  <si>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</si>
  <si>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</si>
  <si>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</si>
  <si>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</si>
  <si>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</si>
  <si>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</si>
  <si>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</si>
  <si>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</si>
  <si>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</si>
  <si>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</si>
  <si>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</si>
  <si>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</si>
  <si>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</si>
  <si>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</si>
  <si>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</si>
  <si>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</si>
  <si>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</si>
  <si>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</si>
  <si>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</si>
  <si>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</si>
  <si>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</si>
  <si>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</si>
  <si>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</si>
  <si>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</si>
  <si>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</si>
  <si>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</si>
  <si>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</si>
  <si>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</si>
  <si>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</si>
  <si>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</si>
  <si>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</si>
  <si>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</si>
  <si>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</si>
  <si>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</si>
  <si>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</si>
  <si>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</si>
  <si>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</si>
  <si>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</si>
  <si>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</si>
  <si>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</si>
  <si>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</si>
  <si>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</si>
  <si>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</si>
  <si>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</si>
  <si>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</si>
  <si>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</si>
  <si>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</si>
  <si>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</si>
  <si>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</si>
  <si>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</si>
  <si>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</si>
  <si>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</si>
  <si>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</si>
  <si>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</si>
  <si>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</si>
  <si>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</si>
  <si>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</si>
  <si>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</si>
  <si>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</si>
  <si>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</si>
  <si>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</si>
  <si>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</si>
  <si>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</si>
  <si>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</si>
  <si>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</si>
  <si>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</si>
  <si>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</si>
  <si>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</si>
  <si>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</si>
  <si>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</si>
  <si>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</si>
  <si>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</si>
  <si>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</si>
  <si>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</si>
  <si>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</si>
  <si>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</si>
  <si>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</si>
  <si>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</si>
  <si>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</si>
  <si>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</si>
  <si>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</si>
  <si>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</si>
  <si>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</si>
  <si>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</si>
  <si>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</si>
  <si>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</si>
  <si>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</si>
  <si>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</si>
  <si>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</si>
  <si>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</si>
  <si>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</si>
  <si>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</si>
  <si>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</si>
  <si>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</si>
  <si>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</si>
  <si>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</si>
  <si>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</si>
  <si>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</si>
  <si>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</si>
  <si>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</si>
  <si>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</si>
  <si>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</si>
  <si>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</si>
  <si>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</si>
  <si>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</si>
  <si>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</si>
  <si>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</si>
  <si>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</si>
  <si>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</si>
  <si>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</si>
  <si>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</si>
  <si>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</si>
  <si>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</si>
  <si>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</si>
  <si>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</si>
  <si>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</si>
  <si>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</si>
  <si>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</si>
  <si>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</si>
  <si>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</si>
  <si>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</si>
  <si>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</si>
  <si>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</si>
  <si>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</si>
  <si>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</si>
  <si>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</si>
  <si>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</si>
  <si>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</si>
  <si>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</si>
  <si>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</si>
  <si>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</si>
  <si>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</si>
  <si>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</si>
  <si>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</si>
  <si>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</si>
  <si>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</si>
  <si>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</si>
  <si>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</si>
  <si>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</si>
  <si>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</si>
  <si>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</si>
  <si>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</si>
  <si>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</si>
  <si>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</si>
  <si>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</si>
  <si>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</si>
  <si>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</si>
  <si>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</si>
  <si>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</si>
  <si>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</si>
  <si>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</si>
  <si>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</si>
  <si>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</si>
  <si>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</si>
  <si>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</si>
  <si>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</si>
  <si>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</si>
  <si>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</si>
  <si>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</si>
  <si>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</si>
  <si>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</si>
  <si>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</si>
  <si>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</si>
  <si>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</si>
  <si>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</si>
  <si>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</si>
  <si>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</si>
  <si>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</si>
  <si>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</si>
  <si>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</si>
  <si>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</si>
  <si>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</si>
  <si>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</si>
  <si>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</si>
  <si>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</si>
  <si>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</si>
  <si>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</si>
  <si>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</si>
  <si>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</si>
  <si>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</si>
  <si>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</si>
  <si>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</si>
  <si>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</si>
  <si>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</si>
  <si>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</si>
  <si>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</si>
  <si>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</si>
  <si>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</si>
  <si>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</si>
  <si>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</si>
  <si>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</si>
  <si>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</si>
  <si>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</si>
  <si>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</si>
  <si>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</si>
  <si>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</si>
  <si>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</si>
  <si>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</si>
  <si>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</si>
  <si>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</si>
  <si>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</si>
  <si>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</si>
  <si>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</si>
  <si>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</si>
  <si>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</si>
  <si>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</si>
  <si>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</si>
  <si>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</si>
  <si>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</si>
  <si>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</si>
  <si>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</si>
  <si>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</si>
  <si>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</si>
  <si>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</si>
  <si>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</si>
  <si>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</si>
  <si>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</si>
  <si>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</si>
  <si>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</si>
  <si>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</si>
  <si>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</si>
  <si>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</si>
  <si>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</si>
  <si>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</si>
  <si>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</si>
  <si>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</si>
  <si>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</si>
  <si>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</si>
  <si>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</si>
  <si>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</si>
  <si>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</si>
  <si>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</si>
  <si>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</si>
  <si>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</si>
  <si>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</si>
  <si>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</si>
  <si>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</si>
  <si>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</si>
  <si>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</si>
  <si>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</si>
  <si>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</si>
  <si>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</si>
  <si>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</si>
  <si>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</si>
  <si>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</si>
  <si>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</si>
  <si>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</si>
  <si>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</si>
  <si>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</si>
  <si>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</si>
  <si>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</si>
  <si>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</si>
  <si>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</si>
  <si>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</si>
  <si>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</si>
  <si>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</si>
  <si>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</si>
  <si>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</si>
  <si>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</si>
  <si>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</si>
  <si>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</si>
  <si>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</si>
  <si>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</si>
  <si>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</si>
  <si>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</si>
  <si>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</si>
  <si>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</si>
  <si>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</si>
  <si>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</si>
  <si>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</si>
  <si>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</si>
  <si>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</si>
  <si>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</si>
  <si>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</si>
  <si>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</si>
  <si>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</si>
  <si>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</si>
  <si>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</si>
  <si>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</si>
  <si>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</si>
  <si>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</si>
  <si>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</si>
  <si>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</si>
  <si>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</si>
  <si>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</si>
  <si>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</si>
  <si>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</si>
  <si>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</si>
  <si>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</si>
  <si>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</si>
  <si>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</si>
  <si>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</si>
  <si>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</si>
  <si>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</si>
  <si>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</si>
  <si>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</si>
  <si>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</si>
  <si>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</si>
  <si>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</si>
  <si>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</si>
  <si>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</si>
  <si>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</si>
  <si>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</si>
  <si>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</si>
  <si>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</si>
  <si>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</si>
  <si>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</si>
  <si>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</si>
  <si>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</si>
  <si>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</si>
  <si>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</si>
  <si>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</si>
  <si>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</si>
  <si>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</si>
  <si>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</si>
  <si>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</si>
  <si>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</si>
  <si>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</si>
  <si>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</si>
  <si>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</si>
  <si>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</si>
  <si>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</si>
  <si>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</si>
  <si>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</si>
  <si>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</si>
  <si>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</si>
  <si>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</si>
  <si>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</si>
  <si>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</si>
  <si>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</si>
  <si>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</si>
  <si>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</si>
  <si>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</si>
  <si>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</si>
  <si>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</si>
  <si>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</si>
  <si>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</si>
  <si>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</si>
  <si>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</si>
  <si>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</si>
  <si>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</si>
  <si>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</si>
  <si>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</si>
  <si>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</si>
  <si>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</si>
  <si>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</si>
  <si>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</si>
  <si>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</si>
  <si>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</si>
  <si>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</si>
  <si>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</si>
  <si>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</si>
  <si>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</si>
  <si>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</si>
  <si>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</si>
  <si>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</si>
  <si>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</si>
  <si>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</si>
  <si>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</si>
  <si>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</si>
  <si>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</si>
  <si>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</si>
  <si>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</si>
  <si>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</si>
  <si>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</si>
  <si>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</si>
  <si>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</si>
  <si>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</si>
  <si>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</si>
  <si>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</si>
  <si>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</si>
  <si>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</si>
  <si>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</si>
  <si>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</si>
  <si>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</si>
  <si>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</si>
  <si>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</si>
  <si>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</si>
  <si>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</si>
  <si>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</si>
  <si>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</si>
  <si>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</si>
  <si>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</si>
  <si>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</si>
  <si>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</si>
  <si>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</si>
  <si>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</si>
  <si>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</si>
  <si>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</si>
  <si>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</si>
  <si>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</si>
  <si>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</si>
  <si>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</si>
  <si>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</si>
  <si>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</si>
  <si>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</si>
  <si>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</si>
  <si>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</si>
  <si>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</si>
  <si>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</si>
  <si>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</si>
  <si>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</si>
  <si>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</si>
  <si>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</si>
  <si>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</si>
  <si>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</si>
  <si>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</si>
  <si>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</si>
  <si>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</si>
  <si>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</si>
  <si>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</si>
  <si>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</si>
  <si>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</si>
  <si>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</si>
  <si>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</si>
  <si>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</si>
  <si>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</si>
  <si>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</si>
  <si>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</si>
  <si>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</si>
  <si>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</si>
  <si>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</si>
  <si>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</si>
  <si>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</si>
  <si>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</si>
  <si>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</si>
  <si>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</si>
  <si>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</si>
  <si>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</si>
  <si>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</si>
  <si>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</si>
  <si>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</si>
  <si>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</si>
  <si>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</si>
  <si>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</si>
  <si>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</si>
  <si>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</si>
  <si>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</si>
  <si>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</si>
  <si>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</si>
  <si>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</si>
  <si>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</si>
  <si>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</si>
  <si>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</si>
  <si>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</si>
  <si>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</si>
  <si>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</si>
  <si>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</si>
  <si>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</si>
  <si>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</si>
  <si>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</si>
  <si>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</si>
  <si>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</si>
  <si>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</si>
  <si>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</si>
  <si>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</si>
  <si>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</si>
  <si>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</si>
  <si>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</si>
  <si>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</si>
  <si>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</si>
  <si>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</si>
  <si>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</si>
  <si>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</si>
  <si>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</si>
  <si>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</si>
  <si>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</si>
  <si>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</si>
  <si>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</si>
  <si>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</si>
  <si>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</si>
  <si>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</si>
  <si>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</si>
  <si>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</si>
  <si>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</si>
  <si>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</si>
  <si>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</si>
  <si>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</si>
  <si>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</si>
  <si>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</si>
  <si>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</si>
  <si>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</si>
  <si>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</si>
  <si>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</si>
  <si>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</si>
  <si>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</si>
  <si>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</si>
  <si>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</si>
  <si>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</si>
  <si>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</si>
  <si>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</si>
  <si>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</si>
  <si>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</si>
  <si>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</si>
  <si>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</si>
  <si>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</si>
  <si>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</si>
  <si>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</si>
  <si>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</si>
  <si>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</si>
  <si>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</si>
  <si>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</si>
  <si>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</si>
  <si>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</si>
  <si>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</si>
  <si>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</si>
  <si>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</si>
  <si>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</si>
  <si>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</si>
  <si>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</si>
  <si>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</si>
  <si>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</si>
  <si>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</si>
  <si>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</si>
  <si>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</si>
  <si>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</si>
  <si>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</si>
  <si>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</si>
  <si>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</si>
  <si>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</si>
  <si>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</si>
  <si>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</si>
  <si>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</si>
  <si>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</si>
  <si>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</si>
  <si>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</si>
  <si>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</si>
  <si>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</si>
  <si>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</si>
  <si>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</si>
  <si>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</si>
  <si>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</si>
  <si>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</si>
  <si>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</si>
  <si>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</si>
  <si>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</si>
  <si>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</si>
  <si>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</si>
  <si>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</si>
  <si>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</si>
  <si>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</si>
  <si>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</si>
  <si>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</si>
  <si>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</si>
  <si>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</si>
  <si>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</si>
  <si>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</si>
  <si>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</si>
  <si>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</si>
  <si>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</si>
  <si>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</si>
  <si>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</si>
  <si>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</si>
  <si>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</si>
  <si>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</si>
  <si>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</si>
  <si>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</si>
  <si>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</si>
  <si>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</si>
  <si>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</si>
  <si>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</si>
  <si>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</si>
  <si>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</si>
  <si>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</si>
  <si>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</si>
  <si>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</si>
  <si>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</si>
  <si>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</si>
  <si>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</si>
  <si>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</si>
  <si>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</si>
  <si>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</si>
  <si>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</si>
  <si>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</si>
  <si>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</si>
  <si>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</si>
  <si>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</si>
  <si>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</si>
  <si>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</si>
  <si>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</si>
  <si>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</si>
  <si>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</si>
  <si>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</si>
  <si>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</si>
  <si>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</si>
  <si>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</si>
  <si>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</si>
  <si>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</si>
  <si>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</si>
  <si>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</si>
  <si>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</si>
  <si>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</si>
  <si>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</si>
  <si>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</si>
  <si>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</si>
  <si>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</si>
  <si>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</si>
  <si>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</si>
  <si>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</si>
  <si>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</si>
  <si>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</si>
  <si>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</si>
  <si>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</si>
  <si>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</si>
  <si>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</si>
  <si>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</si>
  <si>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</si>
  <si>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</si>
  <si>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</si>
  <si>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</si>
  <si>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</si>
  <si>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</si>
  <si>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</si>
  <si>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</si>
  <si>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</si>
  <si>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</si>
  <si>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</si>
  <si>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</si>
  <si>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</si>
  <si>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</si>
  <si>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</si>
  <si>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</si>
  <si>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</si>
  <si>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</si>
  <si>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</si>
  <si>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</si>
  <si>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</si>
  <si>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</si>
  <si>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</si>
  <si>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</si>
  <si>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</si>
  <si>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</si>
  <si>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</si>
  <si>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</si>
  <si>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</si>
  <si>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</si>
  <si>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</si>
  <si>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</si>
  <si>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</si>
  <si>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</si>
  <si>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</si>
  <si>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</si>
  <si>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</si>
  <si>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</si>
  <si>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</si>
  <si>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</si>
  <si>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</si>
  <si>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</si>
  <si>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</si>
  <si>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</si>
  <si>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</si>
  <si>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</si>
  <si>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</si>
  <si>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</si>
  <si>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</si>
  <si>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</si>
  <si>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</si>
  <si>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</si>
  <si>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</si>
  <si>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</si>
  <si>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</si>
  <si>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</si>
  <si>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</si>
  <si>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</si>
  <si>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</si>
  <si>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</si>
  <si>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</si>
  <si>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</si>
  <si>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</si>
  <si>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</si>
  <si>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</si>
  <si>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</si>
  <si>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</si>
  <si>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</si>
  <si>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</si>
  <si>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</si>
  <si>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</si>
  <si>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</si>
  <si>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</si>
  <si>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</si>
  <si>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</si>
  <si>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</si>
  <si>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</si>
  <si>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</si>
  <si>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</si>
  <si>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</si>
  <si>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</si>
  <si>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</si>
  <si>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</si>
  <si>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</si>
  <si>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</si>
  <si>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</si>
  <si>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</si>
  <si>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</si>
  <si>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</si>
  <si>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</si>
  <si>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</si>
  <si>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</si>
  <si>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</si>
  <si>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</si>
  <si>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</si>
  <si>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</si>
  <si>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</si>
  <si>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</si>
  <si>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</si>
  <si>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</si>
  <si>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</si>
  <si>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</si>
  <si>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</si>
  <si>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</si>
  <si>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</si>
  <si>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</si>
  <si>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</si>
  <si>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</si>
  <si>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</si>
  <si>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</si>
  <si>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</si>
  <si>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</si>
  <si>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</si>
  <si>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</si>
  <si>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</si>
  <si>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</si>
  <si>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</si>
  <si>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</si>
  <si>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</si>
  <si>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</si>
  <si>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</si>
  <si>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</si>
  <si>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</si>
  <si>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</si>
  <si>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</si>
  <si>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</si>
  <si>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</si>
  <si>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</si>
  <si>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</si>
  <si>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</si>
  <si>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</si>
  <si>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</si>
  <si>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</si>
  <si>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</si>
  <si>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</si>
  <si>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</si>
  <si>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</si>
  <si>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</si>
  <si>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</si>
  <si>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</si>
  <si>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</si>
  <si>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</si>
  <si>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</si>
  <si>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</si>
  <si>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</si>
  <si>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</si>
  <si>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</si>
  <si>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</si>
  <si>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</si>
  <si>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</si>
  <si>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</si>
  <si>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</si>
  <si>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</si>
  <si>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</si>
  <si>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</si>
  <si>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</si>
  <si>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</si>
  <si>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</si>
  <si>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</si>
  <si>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</si>
  <si>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</si>
  <si>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</si>
  <si>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</si>
  <si>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</si>
  <si>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</si>
  <si>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</si>
  <si>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</si>
  <si>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</si>
  <si>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</si>
  <si>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</si>
  <si>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</si>
  <si>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</si>
  <si>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</si>
  <si>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</si>
  <si>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</si>
  <si>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</si>
  <si>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</si>
  <si>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</si>
  <si>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</si>
  <si>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</si>
  <si>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</si>
  <si>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</si>
  <si>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</si>
  <si>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</si>
  <si>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</si>
  <si>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</si>
  <si>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</si>
  <si>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</si>
  <si>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</si>
  <si>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</si>
  <si>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</si>
  <si>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</si>
  <si>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</si>
  <si>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</si>
  <si>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</si>
  <si>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</si>
  <si>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</si>
  <si>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</si>
  <si>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</si>
  <si>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</si>
  <si>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</si>
  <si>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</si>
  <si>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</si>
  <si>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</si>
  <si>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</si>
  <si>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</si>
  <si>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</si>
  <si>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</si>
  <si>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</si>
  <si>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</si>
  <si>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</si>
  <si>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</si>
  <si>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</si>
  <si>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</si>
  <si>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</si>
  <si>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</si>
  <si>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</si>
  <si>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</si>
  <si>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</si>
  <si>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</si>
  <si>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</si>
  <si>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</si>
  <si>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</si>
  <si>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</si>
  <si>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</si>
  <si>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</si>
  <si>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</si>
  <si>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</si>
  <si>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</si>
  <si>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</si>
  <si>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</si>
  <si>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</si>
  <si>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</si>
  <si>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</si>
  <si>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</si>
  <si>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</si>
  <si>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</si>
  <si>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</si>
  <si>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</si>
  <si>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</si>
  <si>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</si>
  <si>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</si>
  <si>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</si>
  <si>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</si>
  <si>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</si>
  <si>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</si>
  <si>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</si>
  <si>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</si>
  <si>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</si>
  <si>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</si>
  <si>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</si>
  <si>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</si>
  <si>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</si>
  <si>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</si>
  <si>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</si>
  <si>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</si>
  <si>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</si>
  <si>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</si>
  <si>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</si>
  <si>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</si>
  <si>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</si>
  <si>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</si>
  <si>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</si>
  <si>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</si>
  <si>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</si>
  <si>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</si>
  <si>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</si>
  <si>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</si>
  <si>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</si>
  <si>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</si>
  <si>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</si>
  <si>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</si>
  <si>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</si>
  <si>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</si>
  <si>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</si>
  <si>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</si>
  <si>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</si>
  <si>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</si>
  <si>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</si>
  <si>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</si>
  <si>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</si>
  <si>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</si>
  <si>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</si>
  <si>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</si>
  <si>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</si>
  <si>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</si>
  <si>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</si>
  <si>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</si>
  <si>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</si>
  <si>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</si>
  <si>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</si>
  <si>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</si>
  <si>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</si>
  <si>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</si>
  <si>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</si>
  <si>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</si>
  <si>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</si>
  <si>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</si>
  <si>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</si>
  <si>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</si>
  <si>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</si>
  <si>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</si>
  <si>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</si>
  <si>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</si>
  <si>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</si>
  <si>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</si>
  <si>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</si>
  <si>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</si>
  <si>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</si>
  <si>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</si>
  <si>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</si>
  <si>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</si>
  <si>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</si>
  <si>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</si>
  <si>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</si>
  <si>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</si>
  <si>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</si>
  <si>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</si>
  <si>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</si>
  <si>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</si>
  <si>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</si>
  <si>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</si>
  <si>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</si>
  <si>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</si>
  <si>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</si>
  <si>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</si>
  <si>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</si>
  <si>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</si>
  <si>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</si>
  <si>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</si>
  <si>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</si>
  <si>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</si>
  <si>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</si>
  <si>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</si>
  <si>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</si>
  <si>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</si>
  <si>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</si>
  <si>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</si>
  <si>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</si>
  <si>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</si>
  <si>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</si>
  <si>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</si>
  <si>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</si>
  <si>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</si>
  <si>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</si>
  <si>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</si>
  <si>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</si>
  <si>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</si>
  <si>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</si>
  <si>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</si>
  <si>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</si>
  <si>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</si>
  <si>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</si>
  <si>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</si>
  <si>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</si>
  <si>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</si>
  <si>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</si>
  <si>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</si>
  <si>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</si>
  <si>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</si>
  <si>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</si>
  <si>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</si>
  <si>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</si>
  <si>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</si>
  <si>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</si>
  <si>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</si>
  <si>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</si>
  <si>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</si>
  <si>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</si>
  <si>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</si>
  <si>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</si>
  <si>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</si>
  <si>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</si>
  <si>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</si>
  <si>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</si>
  <si>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</si>
  <si>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</si>
  <si>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</si>
  <si>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</si>
  <si>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</si>
  <si>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</si>
  <si>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</si>
  <si>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</si>
  <si>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</si>
  <si>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</si>
  <si>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</si>
  <si>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</si>
  <si>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</si>
  <si>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</si>
  <si>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</si>
  <si>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</si>
  <si>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</si>
  <si>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</si>
  <si>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</si>
  <si>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</si>
  <si>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</si>
  <si>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</si>
  <si>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</si>
  <si>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</si>
  <si>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</si>
  <si>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</si>
  <si>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</si>
  <si>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</si>
  <si>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</si>
  <si>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</si>
  <si>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</si>
  <si>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</si>
  <si>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</si>
  <si>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</si>
  <si>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</si>
  <si>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</si>
  <si>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</si>
  <si>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</si>
  <si>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</si>
  <si>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</si>
  <si>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</si>
  <si>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</si>
  <si>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</si>
  <si>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</si>
  <si>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</si>
  <si>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</si>
  <si>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</si>
  <si>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</si>
  <si>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</si>
  <si>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</si>
  <si>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</si>
  <si>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</si>
  <si>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</si>
  <si>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</si>
  <si>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</si>
  <si>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</si>
  <si>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</si>
  <si>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</si>
  <si>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</si>
  <si>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</si>
  <si>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</si>
  <si>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</si>
  <si>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</si>
  <si>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</si>
  <si>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</si>
  <si>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</si>
  <si>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</si>
  <si>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</si>
  <si>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</si>
  <si>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</si>
  <si>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</si>
  <si>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</si>
  <si>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</si>
  <si>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</si>
  <si>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</si>
  <si>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</si>
  <si>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</si>
  <si>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</si>
  <si>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</si>
  <si>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</si>
  <si>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</si>
  <si>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</si>
  <si>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</si>
  <si>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</si>
  <si>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</si>
  <si>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</si>
  <si>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</si>
  <si>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</si>
  <si>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</si>
  <si>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</si>
  <si>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</si>
  <si>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</si>
  <si>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</si>
  <si>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</si>
  <si>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</si>
  <si>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</si>
  <si>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</si>
  <si>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</si>
  <si>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</si>
  <si>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</si>
  <si>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</si>
  <si>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</si>
  <si>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</si>
  <si>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</si>
  <si>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</si>
  <si>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</si>
  <si>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</si>
  <si>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</si>
  <si>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</si>
  <si>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</si>
  <si>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</si>
  <si>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</si>
  <si>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</si>
  <si>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</si>
  <si>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</si>
  <si>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</si>
  <si>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</si>
  <si>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</si>
  <si>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</si>
  <si>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</si>
  <si>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</si>
  <si>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</si>
  <si>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</si>
  <si>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</si>
  <si>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</si>
  <si>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</si>
  <si>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</si>
  <si>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</si>
  <si>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</si>
  <si>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</si>
  <si>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</si>
  <si>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</si>
  <si>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</si>
  <si>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</si>
  <si>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</si>
  <si>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</si>
  <si>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</si>
  <si>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</si>
  <si>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</si>
  <si>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</si>
  <si>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</si>
  <si>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</si>
  <si>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</si>
  <si>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</si>
  <si>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</si>
  <si>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</si>
  <si>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</si>
  <si>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</si>
  <si>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</si>
  <si>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</si>
  <si>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</si>
  <si>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</si>
  <si>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</si>
  <si>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</si>
  <si>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</si>
  <si>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</si>
  <si>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</si>
  <si>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</si>
  <si>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</si>
  <si>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</si>
  <si>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</si>
  <si>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</si>
  <si>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</si>
  <si>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</si>
  <si>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</si>
  <si>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</si>
  <si>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</si>
  <si>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</si>
  <si>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</si>
  <si>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</si>
  <si>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</si>
  <si>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</si>
  <si>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</si>
  <si>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</si>
  <si>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</si>
  <si>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</si>
  <si>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</si>
  <si>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</si>
  <si>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</si>
  <si>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</si>
  <si>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</si>
  <si>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</si>
  <si>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</si>
  <si>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</si>
  <si>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</si>
  <si>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</si>
  <si>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</si>
  <si>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</si>
  <si>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</si>
  <si>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</si>
  <si>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</si>
  <si>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</si>
  <si>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</si>
  <si>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</si>
  <si>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</si>
  <si>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</si>
  <si>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</si>
  <si>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</si>
  <si>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</si>
  <si>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</si>
  <si>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</si>
  <si>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</si>
  <si>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</si>
  <si>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</si>
  <si>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</si>
  <si>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</si>
  <si>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</si>
  <si>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</si>
  <si>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</si>
  <si>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</si>
  <si>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</si>
  <si>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</si>
  <si>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</si>
  <si>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</si>
  <si>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</si>
  <si>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</si>
  <si>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</si>
  <si>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</si>
  <si>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</si>
  <si>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</si>
  <si>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</si>
  <si>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</si>
  <si>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</si>
  <si>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</si>
  <si>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</si>
  <si>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</si>
  <si>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</si>
  <si>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</si>
  <si>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</si>
  <si>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</si>
  <si>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</si>
  <si>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</si>
  <si>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</si>
  <si>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</si>
  <si>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</si>
  <si>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</si>
  <si>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</si>
  <si>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</si>
  <si>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</si>
  <si>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</si>
  <si>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</si>
  <si>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</si>
  <si>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</si>
  <si>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</si>
  <si>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</si>
  <si>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</si>
  <si>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</si>
  <si>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</si>
  <si>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</si>
  <si>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</si>
  <si>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</si>
  <si>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</si>
  <si>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</si>
  <si>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</si>
  <si>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</si>
  <si>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</si>
  <si>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</si>
  <si>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</si>
  <si>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</si>
  <si>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</si>
  <si>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</si>
  <si>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</si>
  <si>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</si>
  <si>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</si>
  <si>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</si>
  <si>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</si>
  <si>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</si>
  <si>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</si>
  <si>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</si>
  <si>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</si>
  <si>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</si>
  <si>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</si>
  <si>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</si>
  <si>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</si>
  <si>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</si>
  <si>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</si>
  <si>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</si>
  <si>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</si>
  <si>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</si>
  <si>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</si>
  <si>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</si>
  <si>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</si>
  <si>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</si>
  <si>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</si>
  <si>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</si>
  <si>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</si>
  <si>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</si>
  <si>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</si>
  <si>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</si>
  <si>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</si>
  <si>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</si>
  <si>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</si>
  <si>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</si>
  <si>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</si>
  <si>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</si>
  <si>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</si>
  <si>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</si>
  <si>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</si>
  <si>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</si>
  <si>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</si>
  <si>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</si>
  <si>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</si>
  <si>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</si>
  <si>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</si>
  <si>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</si>
  <si>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</si>
  <si>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</si>
  <si>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</si>
  <si>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</si>
  <si>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</si>
  <si>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</si>
  <si>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</si>
  <si>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</si>
  <si>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</si>
  <si>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</si>
  <si>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</si>
  <si>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</si>
  <si>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</si>
  <si>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</si>
  <si>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</si>
  <si>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</si>
  <si>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</si>
  <si>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</si>
  <si>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</si>
  <si>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</si>
  <si>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</si>
  <si>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</si>
  <si>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</si>
  <si>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</si>
  <si>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</si>
  <si>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</si>
  <si>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</si>
  <si>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</si>
  <si>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</si>
  <si>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</si>
  <si>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</si>
  <si>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</si>
  <si>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</si>
  <si>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</si>
  <si>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</si>
  <si>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</si>
  <si>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</si>
  <si>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</si>
  <si>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</si>
  <si>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</si>
  <si>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</si>
  <si>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</si>
  <si>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</si>
  <si>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</si>
  <si>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</si>
  <si>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</si>
  <si>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</si>
  <si>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</si>
  <si>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</si>
  <si>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</si>
  <si>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</si>
  <si>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</si>
  <si>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</si>
  <si>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</si>
  <si>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</si>
  <si>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</si>
  <si>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</si>
  <si>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</si>
  <si>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</si>
  <si>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</si>
  <si>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</si>
  <si>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</si>
  <si>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</si>
  <si>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</si>
  <si>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</si>
  <si>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</si>
  <si>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</si>
  <si>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</si>
  <si>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</si>
  <si>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</si>
  <si>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</si>
  <si>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</si>
  <si>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</si>
  <si>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</si>
  <si>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</si>
  <si>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</si>
  <si>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</si>
  <si>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</si>
  <si>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</si>
  <si>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</si>
  <si>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</si>
  <si>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</si>
  <si>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</si>
  <si>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</si>
  <si>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</si>
  <si>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</si>
  <si>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</si>
  <si>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</si>
  <si>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</si>
  <si>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</si>
  <si>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</si>
  <si>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</si>
  <si>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</si>
  <si>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</si>
  <si>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</si>
  <si>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</si>
  <si>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</si>
  <si>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</si>
  <si>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</si>
  <si>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</si>
  <si>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</si>
  <si>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</si>
  <si>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</si>
  <si>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</si>
  <si>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</si>
  <si>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</si>
  <si>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</si>
  <si>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</si>
  <si>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</si>
  <si>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</si>
  <si>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</si>
  <si>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</si>
  <si>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</si>
  <si>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</si>
  <si>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</si>
  <si>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</si>
  <si>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</si>
  <si>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</si>
  <si>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</si>
  <si>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</si>
  <si>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</si>
  <si>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</si>
  <si>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</si>
  <si>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</si>
  <si>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</si>
  <si>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</si>
  <si>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</si>
  <si>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</si>
  <si>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</si>
  <si>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</si>
  <si>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</si>
  <si>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</si>
  <si>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</si>
  <si>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</si>
  <si>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</si>
  <si>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</si>
  <si>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</si>
  <si>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</si>
  <si>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</si>
  <si>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</si>
  <si>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</si>
  <si>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</si>
  <si>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</si>
  <si>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</si>
  <si>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</si>
  <si>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</si>
  <si>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</si>
  <si>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</si>
  <si>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</si>
  <si>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</si>
  <si>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</si>
  <si>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</si>
  <si>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</si>
  <si>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</si>
  <si>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</si>
  <si>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</si>
  <si>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</si>
  <si>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</si>
  <si>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</si>
  <si>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</si>
  <si>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</si>
  <si>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</si>
  <si>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</si>
  <si>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</si>
  <si>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</si>
  <si>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</si>
  <si>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</si>
  <si>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</si>
  <si>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</si>
  <si>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</si>
  <si>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</si>
  <si>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</si>
  <si>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</si>
  <si>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</si>
  <si>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</si>
  <si>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</si>
  <si>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</si>
  <si>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</si>
  <si>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</si>
  <si>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</si>
  <si>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</si>
  <si>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</si>
  <si>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</si>
  <si>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</si>
  <si>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</si>
  <si>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</si>
  <si>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</si>
  <si>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</si>
  <si>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</si>
  <si>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</si>
  <si>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</si>
  <si>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</si>
  <si>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</si>
  <si>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</si>
  <si>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</si>
  <si>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</si>
  <si>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</si>
  <si>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</si>
  <si>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</si>
  <si>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</si>
  <si>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</si>
  <si>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</si>
  <si>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</si>
  <si>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</si>
  <si>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</si>
  <si>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</si>
  <si>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</si>
  <si>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</si>
  <si>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</si>
  <si>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</si>
  <si>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</si>
  <si>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</si>
  <si>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</si>
  <si>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</si>
  <si>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</si>
  <si>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</si>
  <si>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</si>
  <si>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</si>
  <si>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</si>
  <si>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</si>
  <si>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</si>
  <si>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</si>
  <si>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</si>
  <si>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</si>
  <si>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</si>
  <si>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</si>
  <si>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</si>
  <si>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</si>
  <si>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</si>
  <si>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</si>
  <si>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</si>
  <si>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</si>
  <si>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</si>
  <si>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</si>
  <si>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</si>
  <si>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</si>
  <si>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</si>
  <si>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</si>
  <si>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</si>
  <si>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</si>
  <si>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</si>
  <si>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</si>
  <si>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</si>
  <si>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</si>
  <si>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</si>
  <si>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</si>
  <si>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</si>
  <si>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</si>
  <si>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</si>
  <si>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</si>
  <si>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</si>
  <si>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</si>
  <si>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</si>
  <si>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</si>
  <si>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</si>
  <si>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</si>
  <si>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</si>
  <si>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</si>
  <si>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</si>
  <si>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</si>
  <si>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</si>
  <si>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</si>
  <si>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</si>
  <si>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</si>
  <si>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</si>
  <si>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</si>
  <si>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</si>
  <si>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</si>
  <si>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</si>
  <si>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</si>
  <si>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</si>
  <si>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</si>
  <si>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</si>
  <si>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</si>
  <si>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</si>
  <si>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</si>
  <si>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</si>
  <si>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</si>
  <si>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</si>
  <si>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</si>
  <si>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</si>
  <si>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</si>
  <si>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</si>
  <si>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</si>
  <si>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</si>
  <si>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</si>
  <si>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</si>
  <si>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</si>
  <si>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</si>
  <si>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</si>
  <si>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</si>
  <si>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</si>
  <si>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</si>
  <si>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</si>
  <si>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</si>
  <si>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</si>
  <si>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</si>
  <si>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</si>
  <si>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</si>
  <si>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</si>
  <si>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</si>
  <si>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</si>
  <si>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</si>
  <si>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</si>
  <si>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</si>
  <si>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</si>
  <si>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</si>
  <si>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</si>
  <si>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</si>
  <si>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</si>
  <si>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</si>
  <si>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</si>
  <si>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</si>
  <si>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</si>
  <si>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</si>
  <si>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</si>
  <si>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</si>
  <si>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</si>
  <si>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</si>
  <si>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</si>
  <si>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</si>
  <si>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</si>
  <si>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</si>
  <si>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</si>
  <si>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</si>
  <si>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</si>
  <si>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</si>
  <si>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</si>
  <si>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</si>
  <si>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</si>
  <si>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</si>
  <si>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</si>
  <si>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</si>
  <si>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</si>
  <si>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</si>
  <si>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</si>
  <si>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</si>
  <si>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</si>
  <si>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</si>
  <si>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</si>
  <si>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</si>
  <si>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</si>
  <si>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</si>
  <si>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</si>
  <si>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</si>
  <si>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</si>
  <si>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</si>
  <si>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</si>
  <si>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</si>
  <si>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</si>
  <si>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</si>
  <si>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</si>
  <si>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</si>
  <si>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</si>
  <si>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</si>
  <si>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</si>
  <si>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</si>
  <si>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</si>
  <si>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</si>
  <si>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</si>
  <si>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</si>
  <si>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</si>
  <si>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</si>
  <si>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</si>
  <si>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</si>
  <si>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</si>
  <si>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</si>
  <si>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</si>
  <si>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</si>
  <si>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</si>
  <si>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</si>
  <si>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</si>
  <si>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</si>
  <si>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</si>
  <si>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</si>
  <si>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</si>
  <si>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</si>
  <si>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</si>
  <si>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</si>
  <si>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</si>
  <si>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</si>
  <si>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</si>
  <si>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</si>
  <si>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</si>
  <si>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</si>
  <si>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</si>
  <si>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</si>
  <si>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</si>
  <si>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</si>
  <si>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</si>
  <si>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</si>
  <si>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</si>
  <si>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</si>
  <si>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</si>
  <si>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</si>
  <si>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</si>
  <si>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</si>
  <si>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</si>
  <si>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</si>
  <si>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</si>
  <si>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</si>
  <si>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</si>
  <si>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</si>
  <si>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</si>
  <si>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</si>
  <si>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</si>
  <si>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</si>
  <si>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</si>
  <si>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</si>
  <si>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</si>
  <si>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</si>
  <si>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</si>
  <si>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</si>
  <si>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</si>
  <si>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</si>
  <si>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</si>
  <si>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</si>
  <si>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</si>
  <si>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</si>
  <si>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</si>
  <si>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</si>
  <si>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</si>
  <si>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</si>
  <si>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</si>
  <si>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</si>
  <si>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</si>
  <si>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</si>
  <si>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</si>
  <si>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</si>
  <si>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</si>
  <si>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</si>
  <si>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</si>
  <si>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</si>
  <si>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</si>
  <si>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</si>
  <si>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</si>
  <si>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</si>
  <si>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</si>
  <si>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</si>
  <si>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</si>
  <si>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</si>
  <si>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</si>
  <si>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</si>
  <si>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</si>
  <si>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</si>
  <si>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</si>
  <si>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</si>
  <si>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</si>
  <si>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</si>
  <si>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</si>
  <si>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</si>
  <si>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</si>
  <si>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</si>
  <si>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</si>
  <si>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</si>
  <si>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</si>
  <si>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</si>
  <si>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</si>
  <si>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</si>
  <si>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</si>
  <si>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</si>
  <si>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</si>
  <si>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</si>
  <si>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</si>
  <si>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</si>
  <si>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</si>
  <si>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</si>
  <si>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</si>
  <si>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</si>
  <si>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</si>
  <si>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</si>
  <si>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</si>
  <si>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</si>
  <si>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</si>
  <si>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</si>
  <si>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</si>
  <si>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</si>
  <si>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</si>
  <si>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</si>
  <si>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</si>
  <si>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</si>
  <si>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</si>
  <si>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</si>
  <si>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</si>
  <si>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</si>
  <si>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</si>
  <si>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</si>
  <si>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</si>
  <si>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</si>
  <si>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</si>
  <si>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</si>
  <si>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</si>
  <si>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</si>
  <si>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</si>
  <si>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</si>
  <si>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</si>
  <si>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</si>
  <si>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</si>
  <si>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</si>
  <si>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</si>
  <si>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</si>
  <si>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</si>
  <si>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</si>
  <si>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</si>
  <si>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</si>
  <si>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</si>
  <si>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</si>
  <si>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</si>
  <si>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</si>
  <si>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</si>
  <si>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</si>
  <si>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</si>
  <si>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</si>
  <si>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</si>
  <si>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</si>
  <si>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</si>
  <si>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</si>
  <si>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</si>
  <si>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</si>
  <si>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</si>
  <si>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</si>
  <si>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</si>
  <si>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</si>
  <si>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</si>
  <si>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</si>
  <si>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</si>
  <si>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</si>
  <si>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</si>
  <si>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</si>
  <si>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</si>
  <si>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</si>
  <si>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</si>
  <si>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</si>
  <si>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</si>
  <si>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</si>
  <si>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</si>
  <si>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</si>
  <si>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</si>
  <si>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</si>
  <si>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</si>
  <si>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</si>
  <si>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</si>
  <si>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</si>
  <si>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</si>
  <si>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</si>
  <si>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</si>
  <si>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</si>
  <si>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</si>
  <si>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</si>
  <si>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</si>
  <si>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</si>
  <si>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</si>
  <si>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</si>
  <si>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</si>
  <si>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</si>
  <si>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</si>
  <si>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</si>
  <si>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</si>
  <si>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</si>
  <si>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</si>
  <si>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</si>
  <si>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</si>
  <si>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</si>
  <si>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</si>
  <si>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</si>
  <si>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</si>
  <si>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</si>
  <si>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</si>
  <si>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</si>
  <si>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</si>
  <si>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</si>
  <si>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</si>
  <si>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</si>
  <si>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</si>
  <si>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</si>
  <si>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</si>
  <si>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</si>
  <si>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</si>
  <si>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</si>
  <si>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</si>
  <si>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</si>
  <si>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</si>
  <si>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</si>
  <si>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</si>
  <si>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</si>
  <si>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</si>
  <si>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</si>
  <si>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</si>
  <si>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</si>
  <si>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</si>
  <si>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</si>
  <si>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</si>
  <si>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</si>
  <si>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</si>
  <si>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</si>
  <si>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</si>
  <si>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</si>
  <si>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</si>
  <si>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</si>
  <si>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</si>
  <si>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</si>
  <si>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</si>
  <si>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</si>
  <si>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</si>
  <si>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</si>
  <si>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</si>
  <si>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</si>
  <si>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</si>
  <si>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</si>
  <si>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</si>
  <si>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</si>
  <si>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</si>
  <si>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</si>
  <si>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</si>
  <si>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</si>
  <si>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</si>
  <si>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</si>
  <si>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</si>
  <si>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</si>
  <si>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</si>
  <si>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</si>
  <si>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</si>
  <si>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</si>
  <si>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</si>
  <si>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</si>
  <si>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</si>
  <si>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</si>
  <si>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</si>
  <si>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</si>
  <si>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</si>
  <si>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</si>
  <si>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</si>
  <si>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</si>
  <si>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</si>
  <si>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</si>
  <si>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</si>
  <si>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</si>
  <si>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</si>
  <si>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</si>
  <si>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</si>
  <si>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</si>
  <si>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</si>
  <si>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</si>
  <si>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</si>
  <si>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</si>
  <si>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</si>
  <si>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</si>
  <si>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</si>
  <si>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</si>
  <si>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</si>
  <si>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</si>
  <si>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</si>
  <si>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</si>
  <si>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</si>
  <si>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</si>
  <si>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</si>
  <si>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</si>
  <si>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</si>
  <si>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</si>
  <si>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</si>
  <si>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</si>
  <si>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</si>
  <si>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</si>
  <si>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</si>
  <si>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</si>
  <si>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</si>
  <si>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</si>
  <si>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</si>
  <si>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</si>
  <si>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</si>
  <si>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</si>
  <si>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</si>
  <si>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</si>
  <si>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</si>
  <si>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</si>
  <si>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</si>
  <si>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</si>
  <si>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</si>
  <si>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</si>
  <si>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</si>
  <si>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</si>
  <si>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</si>
  <si>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</si>
  <si>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</si>
  <si>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</si>
  <si>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</si>
  <si>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</si>
  <si>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</si>
  <si>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</si>
  <si>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</si>
  <si>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</si>
  <si>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</si>
  <si>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</si>
  <si>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</si>
  <si>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</si>
  <si>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</si>
  <si>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</si>
  <si>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</si>
  <si>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</si>
  <si>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</si>
  <si>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</si>
  <si>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</si>
  <si>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</si>
  <si>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</si>
  <si>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</si>
  <si>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</si>
  <si>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</si>
  <si>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</si>
  <si>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</si>
  <si>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</si>
  <si>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</si>
  <si>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</si>
  <si>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</si>
  <si>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</si>
  <si>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</si>
  <si>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</si>
  <si>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</si>
  <si>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</si>
  <si>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</si>
  <si>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</si>
  <si>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</si>
  <si>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</si>
  <si>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</si>
  <si>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</si>
  <si>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</si>
  <si>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</si>
  <si>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</si>
  <si>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</si>
  <si>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</si>
  <si>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</si>
  <si>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</si>
  <si>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</si>
  <si>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</si>
  <si>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</si>
  <si>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</si>
  <si>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</si>
  <si>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</si>
  <si>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</si>
  <si>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</si>
  <si>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</si>
  <si>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</si>
  <si>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</si>
  <si>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</si>
  <si>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</si>
  <si>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</si>
  <si>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</si>
  <si>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</si>
  <si>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</si>
  <si>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</si>
  <si>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</si>
  <si>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</si>
  <si>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</si>
  <si>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</si>
  <si>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</si>
  <si>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</si>
  <si>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</si>
  <si>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</si>
  <si>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</si>
  <si>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</si>
  <si>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</si>
  <si>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</si>
  <si>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</si>
  <si>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</si>
  <si>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</si>
  <si>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</si>
  <si>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</si>
  <si>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</si>
  <si>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</si>
  <si>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</si>
  <si>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</si>
  <si>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</si>
  <si>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</si>
  <si>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</si>
  <si>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</si>
  <si>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</si>
  <si>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</si>
  <si>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</si>
  <si>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</si>
  <si>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</si>
  <si>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</si>
  <si>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</si>
  <si>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</si>
  <si>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</si>
  <si>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</si>
  <si>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</si>
  <si>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</si>
  <si>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</si>
  <si>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</si>
  <si>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</si>
  <si>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</si>
  <si>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</si>
  <si>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</si>
  <si>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</si>
  <si>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</si>
  <si>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</si>
  <si>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</si>
  <si>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</si>
  <si>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</si>
  <si>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</si>
  <si>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</si>
  <si>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</si>
  <si>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</si>
  <si>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</si>
  <si>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</si>
  <si>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</si>
  <si>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</si>
  <si>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</si>
  <si>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</si>
  <si>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</si>
  <si>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</si>
  <si>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</si>
  <si>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</si>
  <si>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</si>
  <si>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</si>
  <si>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</si>
  <si>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</si>
  <si>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</si>
  <si>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</si>
  <si>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</si>
  <si>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</si>
  <si>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</si>
  <si>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</si>
  <si>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</si>
  <si>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</si>
  <si>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</si>
  <si>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</si>
  <si>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</si>
  <si>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</si>
  <si>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</si>
  <si>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</si>
  <si>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</si>
  <si>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</si>
  <si>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</si>
  <si>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</si>
  <si>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</si>
  <si>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</si>
  <si>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</si>
  <si>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</si>
  <si>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</si>
  <si>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</si>
  <si>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</si>
  <si>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</si>
  <si>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</si>
  <si>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</si>
  <si>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</si>
  <si>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</si>
  <si>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</si>
  <si>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</si>
  <si>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</si>
  <si>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</si>
  <si>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</si>
  <si>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</si>
  <si>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</si>
  <si>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</si>
  <si>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</si>
  <si>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</si>
  <si>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</si>
  <si>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</si>
  <si>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</si>
  <si>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</si>
  <si>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</si>
  <si>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</si>
  <si>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</si>
  <si>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</si>
  <si>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</si>
  <si>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</si>
  <si>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</si>
  <si>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</si>
  <si>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</si>
  <si>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</si>
  <si>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</si>
  <si>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</si>
  <si>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</si>
  <si>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</si>
  <si>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</si>
  <si>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</si>
  <si>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</si>
  <si>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</si>
  <si>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</si>
  <si>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</si>
  <si>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</si>
  <si>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</si>
  <si>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</si>
  <si>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</si>
  <si>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</si>
  <si>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</si>
  <si>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</si>
  <si>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</si>
  <si>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</si>
  <si>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</si>
  <si>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</si>
  <si>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</si>
  <si>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</si>
  <si>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</si>
  <si>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</si>
  <si>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</si>
  <si>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</si>
  <si>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</si>
  <si>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</si>
  <si>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</si>
  <si>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</si>
  <si>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</si>
  <si>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</si>
  <si>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</si>
  <si>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</si>
  <si>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</si>
  <si>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</si>
  <si>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</si>
  <si>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</si>
  <si>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</si>
  <si>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</si>
  <si>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</si>
  <si>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</si>
  <si>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</si>
  <si>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</si>
  <si>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</si>
  <si>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</si>
  <si>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</si>
  <si>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</si>
  <si>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</si>
  <si>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</si>
  <si>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</si>
  <si>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</si>
  <si>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</si>
  <si>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</si>
  <si>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</si>
  <si>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</si>
  <si>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</si>
  <si>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</si>
  <si>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</si>
  <si>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</si>
  <si>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</si>
  <si>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</si>
  <si>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</si>
  <si>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</si>
  <si>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</si>
  <si>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</si>
  <si>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</si>
  <si>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</si>
  <si>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</si>
  <si>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</si>
  <si>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</si>
  <si>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</si>
  <si>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</si>
  <si>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</si>
  <si>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</si>
  <si>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</si>
  <si>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</si>
  <si>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</si>
  <si>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</si>
  <si>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</si>
  <si>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</si>
  <si>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</si>
  <si>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</si>
  <si>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</si>
  <si>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</si>
  <si>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</si>
  <si>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</si>
  <si>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</si>
  <si>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</si>
  <si>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</si>
  <si>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</si>
  <si>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</si>
  <si>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</si>
  <si>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</si>
  <si>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</si>
  <si>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</si>
  <si>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</si>
  <si>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</si>
  <si>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</si>
  <si>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</si>
  <si>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</si>
  <si>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</si>
  <si>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</si>
  <si>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</si>
  <si>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</si>
  <si>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</si>
  <si>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</si>
  <si>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</si>
  <si>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</si>
  <si>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</si>
  <si>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</si>
  <si>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</si>
  <si>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</si>
  <si>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</si>
  <si>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</si>
  <si>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</si>
  <si>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</si>
  <si>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</si>
  <si>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</si>
  <si>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</si>
  <si>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</si>
  <si>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</si>
  <si>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</si>
  <si>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</si>
  <si>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</si>
  <si>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</si>
  <si>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</si>
  <si>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</si>
  <si>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</si>
  <si>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</si>
  <si>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</si>
  <si>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</si>
  <si>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</si>
  <si>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</si>
  <si>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</si>
  <si>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</si>
  <si>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</si>
  <si>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</si>
  <si>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</si>
  <si>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</si>
  <si>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</si>
  <si>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</si>
  <si>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</si>
  <si>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</si>
  <si>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</si>
  <si>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</si>
  <si>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</si>
  <si>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</si>
  <si>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</si>
  <si>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</si>
  <si>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</si>
  <si>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</si>
  <si>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</si>
  <si>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</si>
  <si>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</si>
  <si>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</si>
  <si>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</si>
  <si>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</si>
  <si>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</si>
  <si>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</si>
  <si>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</si>
  <si>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</si>
  <si>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</si>
  <si>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</si>
  <si>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</si>
  <si>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</si>
  <si>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</si>
  <si>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</si>
  <si>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</si>
  <si>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</si>
  <si>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</si>
  <si>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</si>
  <si>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</si>
  <si>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</si>
  <si>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</si>
  <si>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</si>
  <si>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</si>
  <si>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</si>
  <si>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</si>
  <si>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</si>
  <si>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</si>
  <si>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</si>
  <si>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</si>
  <si>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</si>
  <si>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</si>
  <si>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</si>
  <si>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</si>
  <si>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</si>
  <si>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</si>
  <si>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</si>
  <si>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</si>
  <si>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</si>
  <si>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</si>
  <si>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</si>
  <si>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</si>
  <si>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</si>
  <si>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</si>
  <si>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</si>
  <si>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</si>
  <si>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</si>
  <si>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</si>
  <si>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</si>
  <si>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</si>
  <si>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</si>
  <si>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</si>
  <si>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</si>
  <si>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</si>
  <si>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</si>
  <si>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</si>
  <si>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</si>
  <si>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</si>
  <si>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</si>
  <si>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</si>
  <si>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</si>
  <si>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</si>
  <si>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</si>
  <si>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</si>
  <si>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</si>
  <si>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</si>
  <si>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</si>
  <si>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</si>
  <si>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</si>
  <si>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</si>
  <si>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</si>
  <si>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</si>
  <si>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</si>
  <si>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</si>
  <si>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</si>
  <si>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</si>
  <si>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</si>
  <si>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</si>
  <si>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</si>
  <si>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</si>
  <si>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</si>
  <si>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</si>
  <si>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</si>
  <si>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</si>
  <si>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</si>
  <si>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</si>
  <si>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</si>
  <si>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</si>
  <si>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</si>
  <si>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</si>
  <si>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</si>
  <si>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</si>
  <si>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</si>
  <si>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</si>
  <si>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</si>
  <si>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</si>
  <si>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</si>
  <si>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</si>
  <si>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</si>
  <si>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</si>
  <si>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</si>
  <si>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</si>
  <si>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</si>
  <si>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</si>
  <si>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</si>
  <si>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</si>
  <si>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</si>
  <si>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</si>
  <si>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</si>
  <si>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</si>
  <si>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</si>
  <si>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</si>
  <si>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</si>
  <si>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</si>
  <si>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</si>
  <si>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</si>
  <si>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</si>
  <si>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</si>
  <si>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</si>
  <si>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</si>
  <si>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</si>
  <si>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</si>
  <si>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</si>
  <si>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</si>
  <si>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</si>
  <si>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</si>
  <si>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</si>
  <si>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</si>
  <si>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</si>
  <si>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</si>
  <si>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</si>
  <si>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</si>
  <si>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</si>
  <si>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</si>
  <si>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</si>
  <si>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</si>
  <si>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</si>
  <si>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</si>
  <si>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</si>
  <si>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</si>
  <si>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</si>
  <si>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</si>
  <si>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</si>
  <si>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</si>
  <si>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</si>
  <si>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</si>
  <si>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</si>
  <si>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</si>
  <si>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</si>
  <si>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</si>
  <si>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</si>
  <si>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</si>
  <si>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</si>
  <si>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</si>
  <si>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</si>
  <si>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</si>
  <si>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</si>
  <si>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</si>
  <si>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</si>
  <si>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</si>
  <si>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</si>
  <si>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</si>
  <si>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</si>
  <si>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</si>
  <si>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</si>
  <si>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</si>
  <si>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</si>
  <si>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</si>
  <si>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</si>
  <si>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</si>
  <si>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</si>
  <si>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</si>
  <si>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</si>
  <si>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</si>
  <si>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</si>
  <si>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</si>
  <si>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</si>
  <si>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</si>
  <si>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</si>
  <si>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</si>
  <si>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</si>
  <si>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</si>
  <si>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</si>
  <si>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</si>
  <si>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</si>
  <si>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</si>
  <si>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</si>
  <si>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</si>
  <si>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</si>
  <si>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</si>
  <si>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</si>
  <si>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</si>
  <si>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</si>
  <si>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</si>
  <si>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</si>
  <si>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</si>
  <si>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</si>
  <si>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</si>
  <si>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</si>
  <si>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</si>
  <si>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</si>
  <si>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</si>
  <si>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</si>
  <si>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</si>
  <si>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</si>
  <si>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</si>
  <si>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</si>
  <si>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</si>
  <si>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</si>
  <si>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</si>
  <si>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</si>
  <si>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</si>
  <si>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</si>
  <si>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</si>
  <si>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</si>
  <si>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</si>
  <si>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</si>
  <si>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</si>
  <si>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</si>
  <si>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</si>
  <si>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</si>
  <si>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</si>
  <si>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</si>
  <si>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</si>
  <si>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</si>
  <si>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</si>
  <si>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</si>
  <si>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</si>
  <si>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</si>
  <si>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</si>
  <si>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</si>
  <si>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</si>
  <si>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</si>
  <si>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</si>
  <si>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</si>
  <si>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</si>
  <si>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</si>
  <si>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</si>
  <si>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</si>
  <si>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</si>
  <si>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</si>
  <si>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</si>
  <si>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</si>
  <si>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</si>
  <si>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</si>
  <si>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</si>
  <si>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</si>
  <si>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</si>
  <si>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</si>
  <si>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</si>
  <si>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</si>
  <si>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</si>
  <si>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</si>
  <si>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</si>
  <si>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</si>
  <si>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</si>
  <si>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</si>
  <si>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</si>
  <si>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</si>
  <si>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</si>
  <si>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</si>
  <si>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</si>
  <si>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</si>
  <si>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</si>
  <si>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</si>
  <si>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</si>
  <si>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</si>
  <si>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</si>
  <si>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</si>
  <si>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</si>
  <si>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</si>
  <si>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</si>
  <si>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</si>
  <si>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</si>
  <si>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</si>
  <si>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</si>
  <si>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</si>
  <si>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</si>
  <si>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</si>
  <si>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</si>
  <si>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</si>
  <si>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</si>
  <si>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</si>
  <si>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</si>
  <si>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</si>
  <si>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</si>
  <si>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</si>
  <si>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</si>
  <si>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</si>
  <si>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</si>
  <si>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</si>
  <si>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</si>
  <si>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</si>
  <si>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</si>
  <si>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</si>
  <si>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</si>
  <si>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</si>
  <si>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</si>
  <si>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</si>
  <si>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</si>
  <si>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</si>
  <si>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</si>
  <si>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</si>
  <si>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</si>
  <si>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</si>
  <si>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</si>
  <si>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</si>
  <si>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</si>
  <si>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</si>
  <si>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</si>
  <si>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</si>
  <si>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</si>
  <si>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</si>
  <si>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</si>
  <si>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</si>
  <si>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</si>
  <si>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</si>
  <si>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</si>
  <si>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</si>
  <si>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</si>
  <si>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</si>
  <si>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</si>
  <si>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</si>
  <si>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</si>
  <si>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</si>
  <si>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</si>
  <si>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</si>
  <si>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</si>
  <si>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</si>
  <si>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</si>
  <si>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</si>
  <si>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</si>
  <si>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</si>
  <si>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</si>
  <si>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</si>
  <si>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</si>
  <si>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</si>
  <si>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</si>
  <si>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</si>
  <si>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</si>
  <si>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</si>
  <si>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</si>
  <si>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</si>
  <si>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</si>
  <si>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</si>
  <si>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</si>
  <si>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</si>
  <si>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</si>
  <si>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</si>
  <si>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</si>
  <si>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</si>
  <si>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</si>
  <si>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</si>
  <si>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</si>
  <si>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</si>
  <si>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</si>
  <si>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</si>
  <si>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</si>
  <si>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</si>
  <si>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</si>
  <si>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</si>
  <si>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</si>
  <si>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</si>
  <si>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</si>
  <si>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</si>
  <si>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</si>
  <si>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</si>
  <si>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</si>
  <si>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</si>
  <si>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</si>
  <si>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</si>
  <si>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</si>
  <si>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</si>
  <si>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</si>
  <si>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</si>
  <si>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</si>
  <si>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</si>
  <si>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</si>
  <si>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</si>
  <si>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</si>
  <si>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</si>
  <si>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</si>
  <si>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</si>
  <si>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</si>
  <si>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</si>
  <si>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</si>
  <si>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</si>
  <si>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</si>
  <si>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</si>
  <si>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</si>
  <si>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</si>
  <si>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</si>
  <si>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</si>
  <si>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</si>
  <si>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</si>
  <si>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</si>
  <si>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</si>
  <si>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</si>
  <si>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</si>
  <si>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</si>
  <si>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</si>
  <si>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</si>
  <si>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</si>
  <si>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</si>
  <si>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</si>
  <si>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</si>
  <si>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</si>
  <si>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</si>
  <si>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</si>
  <si>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</si>
  <si>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</si>
  <si>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</si>
  <si>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</si>
  <si>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</si>
  <si>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</si>
  <si>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</si>
  <si>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</si>
  <si>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</si>
  <si>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</si>
  <si>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</si>
  <si>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</si>
  <si>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</si>
  <si>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</si>
  <si>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</si>
  <si>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</si>
  <si>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</si>
  <si>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</si>
  <si>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</si>
  <si>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</si>
  <si>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</si>
  <si>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</si>
  <si>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</si>
  <si>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</si>
  <si>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</si>
  <si>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</si>
  <si>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</si>
  <si>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</si>
  <si>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</si>
  <si>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</si>
  <si>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</si>
  <si>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</si>
  <si>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</si>
  <si>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</si>
  <si>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</si>
  <si>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</si>
  <si>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</si>
  <si>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</si>
  <si>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</si>
  <si>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</si>
  <si>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</si>
  <si>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</si>
  <si>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</si>
  <si>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</si>
  <si>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</si>
  <si>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</si>
  <si>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</si>
  <si>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</si>
  <si>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</si>
  <si>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</si>
  <si>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</si>
  <si>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</si>
  <si>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</si>
  <si>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</si>
  <si>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</si>
  <si>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</si>
  <si>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</si>
  <si>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</si>
  <si>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</si>
  <si>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</si>
  <si>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</si>
  <si>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</si>
  <si>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</si>
  <si>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</si>
  <si>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</si>
  <si>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</si>
  <si>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</si>
  <si>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</si>
  <si>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</si>
  <si>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</si>
  <si>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</si>
  <si>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</si>
  <si>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</si>
  <si>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</si>
  <si>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</si>
  <si>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</si>
  <si>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</si>
  <si>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</si>
  <si>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</si>
  <si>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</si>
  <si>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</si>
  <si>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</si>
  <si>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</si>
  <si>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</si>
  <si>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</si>
  <si>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</si>
  <si>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</si>
  <si>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</si>
  <si>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</si>
  <si>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</si>
  <si>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</si>
  <si>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</si>
  <si>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</si>
  <si>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</si>
  <si>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</si>
  <si>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</si>
  <si>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</si>
  <si>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</si>
  <si>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</si>
  <si>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</si>
  <si>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</si>
  <si>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</si>
  <si>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</si>
  <si>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</si>
  <si>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</si>
  <si>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</si>
  <si>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</si>
  <si>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</si>
  <si>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</si>
  <si>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</si>
  <si>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</si>
  <si>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</si>
  <si>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</si>
  <si>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</si>
  <si>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</si>
  <si>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</si>
  <si>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</si>
  <si>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</si>
  <si>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</si>
  <si>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</si>
  <si>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</si>
  <si>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</si>
  <si>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</si>
  <si>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</si>
  <si>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</si>
  <si>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</si>
  <si>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</si>
  <si>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</si>
  <si>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</si>
  <si>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</si>
  <si>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</si>
  <si>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</si>
  <si>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</si>
  <si>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</si>
  <si>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</si>
  <si>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</si>
  <si>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</si>
  <si>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</si>
  <si>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</si>
  <si>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</si>
  <si>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</si>
  <si>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</si>
  <si>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</si>
  <si>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</si>
  <si>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</si>
  <si>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</si>
  <si>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</si>
  <si>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</si>
  <si>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</si>
  <si>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</si>
  <si>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</si>
  <si>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</si>
  <si>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</si>
  <si>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</si>
  <si>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</si>
  <si>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</si>
  <si>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</si>
  <si>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</si>
  <si>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</si>
  <si>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</si>
  <si>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</si>
  <si>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</si>
  <si>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</si>
  <si>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</si>
  <si>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</si>
  <si>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</si>
  <si>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</si>
  <si>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</si>
  <si>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</si>
  <si>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</si>
  <si>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</si>
  <si>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</si>
  <si>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</si>
  <si>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</si>
  <si>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</si>
  <si>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</si>
  <si>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</si>
  <si>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</si>
  <si>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</si>
  <si>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</si>
  <si>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</si>
  <si>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</si>
  <si>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</si>
  <si>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</si>
  <si>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</si>
  <si>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</si>
  <si>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</si>
  <si>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</si>
  <si>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</si>
  <si>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</si>
  <si>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</si>
  <si>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</si>
  <si>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</si>
  <si>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</si>
  <si>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</si>
  <si>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</si>
  <si>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</si>
  <si>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</si>
  <si>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</si>
  <si>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</si>
  <si>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</si>
  <si>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</si>
  <si>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</si>
  <si>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</si>
  <si>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</si>
  <si>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</si>
  <si>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</si>
  <si>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</si>
  <si>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</si>
  <si>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</si>
  <si>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</si>
  <si>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</si>
  <si>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</si>
  <si>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</si>
  <si>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</si>
  <si>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</si>
  <si>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</si>
  <si>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</si>
  <si>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</si>
  <si>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</si>
  <si>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</si>
  <si>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</si>
  <si>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</si>
  <si>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</si>
  <si>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</si>
  <si>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</si>
  <si>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</si>
  <si>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</si>
  <si>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</si>
  <si>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</si>
  <si>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</si>
  <si>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</si>
  <si>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</si>
  <si>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</si>
  <si>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</si>
  <si>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</si>
  <si>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</si>
  <si>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</si>
  <si>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</si>
  <si>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</si>
  <si>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</si>
  <si>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</si>
  <si>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</si>
  <si>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</si>
  <si>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</si>
  <si>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</si>
  <si>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</si>
  <si>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</si>
  <si>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</si>
  <si>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</si>
  <si>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</si>
  <si>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</si>
  <si>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</si>
  <si>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</si>
  <si>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</si>
  <si>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</si>
  <si>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</si>
  <si>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</si>
  <si>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</si>
  <si>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</si>
  <si>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</si>
  <si>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</si>
  <si>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</si>
  <si>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</si>
  <si>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</si>
  <si>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</si>
  <si>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</si>
  <si>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</si>
  <si>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</si>
  <si>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</si>
  <si>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</si>
  <si>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</si>
  <si>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</si>
  <si>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</si>
  <si>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</si>
  <si>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</si>
  <si>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</si>
  <si>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</si>
  <si>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</si>
  <si>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</si>
  <si>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</si>
  <si>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</si>
  <si>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</si>
  <si>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</si>
  <si>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</si>
  <si>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</si>
  <si>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</si>
  <si>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</si>
  <si>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</si>
  <si>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</si>
  <si>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</si>
  <si>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</si>
  <si>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</si>
  <si>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</si>
  <si>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</si>
  <si>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</si>
  <si>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</si>
  <si>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</si>
  <si>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</si>
  <si>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</si>
  <si>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</si>
  <si>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</si>
  <si>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</si>
  <si>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</si>
  <si>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</si>
  <si>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</si>
  <si>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</si>
  <si>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</si>
  <si>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</si>
  <si>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</si>
  <si>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</si>
  <si>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</si>
  <si>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</si>
  <si>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</si>
  <si>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</si>
  <si>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</si>
  <si>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</si>
  <si>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</si>
  <si>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</si>
  <si>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</si>
  <si>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</si>
  <si>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</si>
  <si>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</si>
  <si>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</si>
  <si>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</si>
  <si>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</si>
  <si>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</si>
  <si>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</si>
  <si>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</si>
  <si>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</si>
  <si>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</si>
  <si>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</si>
  <si>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</si>
  <si>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</si>
  <si>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</si>
  <si>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</si>
  <si>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</si>
  <si>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</si>
  <si>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</si>
  <si>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</si>
  <si>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</si>
  <si>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</si>
  <si>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</si>
  <si>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</si>
  <si>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</si>
  <si>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</si>
  <si>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</si>
  <si>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</si>
  <si>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</si>
  <si>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</si>
  <si>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</si>
  <si>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</si>
  <si>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</si>
  <si>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</si>
  <si>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</si>
  <si>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</si>
  <si>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</si>
  <si>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</si>
  <si>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</si>
  <si>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</si>
  <si>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</si>
  <si>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</si>
  <si>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</si>
  <si>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</si>
  <si>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</si>
  <si>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</si>
  <si>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</si>
  <si>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</si>
  <si>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</si>
  <si>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</si>
  <si>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</si>
  <si>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</si>
  <si>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</si>
  <si>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</si>
  <si>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</si>
  <si>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</si>
  <si>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</si>
  <si>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</si>
  <si>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</si>
  <si>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</si>
  <si>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</si>
  <si>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</si>
  <si>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</si>
  <si>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</si>
  <si>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</si>
  <si>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</si>
  <si>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</si>
  <si>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</si>
  <si>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</si>
  <si>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</si>
  <si>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</si>
  <si>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</si>
  <si>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</si>
  <si>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</si>
  <si>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</si>
  <si>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</si>
  <si>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</si>
  <si>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</si>
  <si>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</si>
  <si>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</si>
  <si>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</si>
  <si>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</si>
  <si>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</si>
  <si>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</si>
  <si>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</si>
  <si>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</si>
  <si>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</si>
  <si>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</si>
  <si>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</si>
  <si>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</si>
  <si>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</si>
  <si>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</si>
  <si>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</si>
  <si>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</si>
  <si>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</si>
  <si>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</si>
  <si>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</si>
  <si>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</si>
  <si>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</si>
  <si>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</si>
  <si>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</si>
  <si>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</si>
  <si>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</si>
  <si>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</si>
  <si>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</si>
  <si>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</si>
  <si>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</si>
  <si>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</si>
  <si>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</si>
  <si>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</si>
  <si>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</si>
  <si>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</si>
  <si>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</si>
  <si>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</si>
  <si>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</si>
  <si>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</si>
  <si>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</si>
  <si>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</si>
  <si>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</si>
  <si>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</si>
  <si>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</si>
  <si>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</si>
  <si>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</si>
  <si>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</si>
  <si>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</si>
  <si>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</si>
  <si>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</si>
  <si>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</si>
  <si>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</si>
  <si>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</si>
  <si>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</si>
  <si>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</si>
  <si>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</si>
  <si>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</si>
  <si>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</si>
  <si>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</si>
  <si>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</si>
  <si>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</si>
  <si>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</si>
  <si>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</si>
  <si>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</si>
  <si>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</si>
  <si>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</si>
  <si>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</si>
  <si>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</si>
  <si>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</si>
  <si>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</si>
  <si>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</si>
  <si>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</si>
  <si>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</si>
  <si>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</si>
  <si>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</si>
  <si>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</si>
  <si>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</si>
  <si>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</si>
  <si>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</si>
  <si>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</si>
  <si>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</si>
  <si>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</si>
  <si>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</si>
  <si>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</si>
  <si>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</si>
  <si>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</si>
  <si>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</si>
  <si>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</si>
  <si>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</si>
  <si>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</si>
  <si>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</si>
  <si>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</si>
  <si>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</si>
  <si>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</si>
  <si>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</si>
  <si>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</si>
  <si>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</si>
  <si>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</si>
  <si>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</si>
  <si>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</si>
  <si>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</si>
  <si>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</si>
  <si>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</si>
  <si>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</si>
  <si>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</si>
  <si>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</si>
  <si>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</si>
  <si>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</si>
  <si>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</si>
  <si>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</si>
  <si>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</si>
  <si>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</si>
  <si>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</si>
  <si>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</si>
  <si>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</si>
  <si>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</si>
  <si>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</si>
  <si>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</si>
  <si>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</si>
  <si>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</si>
  <si>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</si>
  <si>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</si>
  <si>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</si>
  <si>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</si>
  <si>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</si>
  <si>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</si>
  <si>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</si>
  <si>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</si>
  <si>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</si>
  <si>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</si>
  <si>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</si>
  <si>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</si>
  <si>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</si>
  <si>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</si>
  <si>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</si>
  <si>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</si>
  <si>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</si>
  <si>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</si>
  <si>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</si>
  <si>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</si>
  <si>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</si>
  <si>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</si>
  <si>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</si>
  <si>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</si>
  <si>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</si>
  <si>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</si>
  <si>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</si>
  <si>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</si>
  <si>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</si>
  <si>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</si>
  <si>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</si>
  <si>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</si>
  <si>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</si>
  <si>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</si>
  <si>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</si>
  <si>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</si>
  <si>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</si>
  <si>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</si>
  <si>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</si>
  <si>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</si>
  <si>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</si>
  <si>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</si>
  <si>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</si>
  <si>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</si>
  <si>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</si>
  <si>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</si>
  <si>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</si>
  <si>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</si>
  <si>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</si>
  <si>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</si>
  <si>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</si>
  <si>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</si>
  <si>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</si>
  <si>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</si>
  <si>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</si>
  <si>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</si>
  <si>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</si>
  <si>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</si>
  <si>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</si>
  <si>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</si>
  <si>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</si>
  <si>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</si>
  <si>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</si>
  <si>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</si>
  <si>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</si>
  <si>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</si>
  <si>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</si>
  <si>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</si>
  <si>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</si>
  <si>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</si>
  <si>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</si>
  <si>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</si>
  <si>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</si>
  <si>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</si>
  <si>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</si>
  <si>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</si>
  <si>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</si>
  <si>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</si>
  <si>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</si>
  <si>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</si>
  <si>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</si>
  <si>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</si>
  <si>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</si>
  <si>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</si>
  <si>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</si>
  <si>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</si>
  <si>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</si>
  <si>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</si>
  <si>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</si>
  <si>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</si>
  <si>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</si>
  <si>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</si>
  <si>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</si>
  <si>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</si>
  <si>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</si>
  <si>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</si>
  <si>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</si>
  <si>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</si>
  <si>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</si>
  <si>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</si>
  <si>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</si>
  <si>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</si>
  <si>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</si>
  <si>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</si>
  <si>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</si>
  <si>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</si>
  <si>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</si>
  <si>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</si>
  <si>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</si>
  <si>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</si>
  <si>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</si>
  <si>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</si>
  <si>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</si>
  <si>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</si>
  <si>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</si>
  <si>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</si>
  <si>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</si>
  <si>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</si>
  <si>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</si>
  <si>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</si>
  <si>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</si>
  <si>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</si>
  <si>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</si>
  <si>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</si>
  <si>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</si>
  <si>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</si>
  <si>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</si>
  <si>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</si>
  <si>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</si>
  <si>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</si>
  <si>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</si>
  <si>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</si>
  <si>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</si>
  <si>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</si>
  <si>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</si>
  <si>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</si>
  <si>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</si>
  <si>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</si>
  <si>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</si>
  <si>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</si>
  <si>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</si>
  <si>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</si>
  <si>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</si>
  <si>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</si>
  <si>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</si>
  <si>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</si>
  <si>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</si>
  <si>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</si>
  <si>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</si>
  <si>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</si>
  <si>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</si>
  <si>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</si>
  <si>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</si>
  <si>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</si>
  <si>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</si>
  <si>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</si>
  <si>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</si>
  <si>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</si>
  <si>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</si>
  <si>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</si>
  <si>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</si>
  <si>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</si>
  <si>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</si>
  <si>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</si>
  <si>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</si>
  <si>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</si>
  <si>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</si>
  <si>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</si>
  <si>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</si>
  <si>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</si>
  <si>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</si>
  <si>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</si>
  <si>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</si>
  <si>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</si>
  <si>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</si>
  <si>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</si>
  <si>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</si>
  <si>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</si>
  <si>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</si>
  <si>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</si>
  <si>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</si>
  <si>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</si>
  <si>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</si>
  <si>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</si>
  <si>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</si>
  <si>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</si>
  <si>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</si>
  <si>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</si>
  <si>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</si>
  <si>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</si>
  <si>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</si>
  <si>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</si>
  <si>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</si>
  <si>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</si>
  <si>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</si>
  <si>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</si>
  <si>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</si>
  <si>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</si>
  <si>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</si>
  <si>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</si>
  <si>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</si>
  <si>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</si>
  <si>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</si>
  <si>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</si>
  <si>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</si>
  <si>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</si>
  <si>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</si>
  <si>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</si>
  <si>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</si>
  <si>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</si>
  <si>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</si>
  <si>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</si>
  <si>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</si>
  <si>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</si>
  <si>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</si>
  <si>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</si>
  <si>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</si>
  <si>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</si>
  <si>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</si>
  <si>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</si>
  <si>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</si>
  <si>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</si>
  <si>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</si>
  <si>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</si>
  <si>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</si>
  <si>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</si>
  <si>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</si>
  <si>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</si>
  <si>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</si>
  <si>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</si>
  <si>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</si>
  <si>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</si>
  <si>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</si>
  <si>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</si>
  <si>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</si>
  <si>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</si>
  <si>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</si>
  <si>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</si>
  <si>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</si>
  <si>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</si>
  <si>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</si>
  <si>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</si>
  <si>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</si>
  <si>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</si>
  <si>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</si>
  <si>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</si>
  <si>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</si>
  <si>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</si>
  <si>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</si>
  <si>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</si>
  <si>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</si>
  <si>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</si>
  <si>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</si>
  <si>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</si>
  <si>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</si>
  <si>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</si>
  <si>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</si>
  <si>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</si>
  <si>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</si>
  <si>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</si>
  <si>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</si>
  <si>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</si>
  <si>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</si>
  <si>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</si>
  <si>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</si>
  <si>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</si>
  <si>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</si>
  <si>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</si>
  <si>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</si>
  <si>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</si>
  <si>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</si>
  <si>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</si>
  <si>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</si>
  <si>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</si>
  <si>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</si>
  <si>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</si>
  <si>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</si>
  <si>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</si>
  <si>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</si>
  <si>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</si>
  <si>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</si>
  <si>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</si>
  <si>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</si>
  <si>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</si>
  <si>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</si>
  <si>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</si>
  <si>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</si>
  <si>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</si>
  <si>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</si>
  <si>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</si>
  <si>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</si>
  <si>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</si>
  <si>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</si>
  <si>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</si>
  <si>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</si>
  <si>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</si>
  <si>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</si>
  <si>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</si>
  <si>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</si>
  <si>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</si>
  <si>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</si>
  <si>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</si>
  <si>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</si>
  <si>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</si>
  <si>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</si>
  <si>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</si>
  <si>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</si>
  <si>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</si>
  <si>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</si>
  <si>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</si>
  <si>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</si>
  <si>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</si>
  <si>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</si>
  <si>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</si>
  <si>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</si>
  <si>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</si>
  <si>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</si>
  <si>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</si>
  <si>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</si>
  <si>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</si>
  <si>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</si>
  <si>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</si>
  <si>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</si>
  <si>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</si>
  <si>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</si>
  <si>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</si>
  <si>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</si>
  <si>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</si>
  <si>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</si>
  <si>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</si>
  <si>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</si>
  <si>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</si>
  <si>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</si>
  <si>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</si>
  <si>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</si>
  <si>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</si>
  <si>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</si>
  <si>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</si>
  <si>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</si>
  <si>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</si>
  <si>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</si>
  <si>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</si>
  <si>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</si>
  <si>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</si>
  <si>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</si>
  <si>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</si>
  <si>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</si>
  <si>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</si>
  <si>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</si>
  <si>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</si>
  <si>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</si>
  <si>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</si>
  <si>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</si>
  <si>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</si>
  <si>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</si>
  <si>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</si>
  <si>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</si>
  <si>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</si>
  <si>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</si>
  <si>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</si>
  <si>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</si>
  <si>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</si>
  <si>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</si>
  <si>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</si>
  <si>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</si>
  <si>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</si>
  <si>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</si>
  <si>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</si>
  <si>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</si>
  <si>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</si>
  <si>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</si>
  <si>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</si>
  <si>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</si>
  <si>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</si>
  <si>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</si>
  <si>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</si>
  <si>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</si>
  <si>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</si>
  <si>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</si>
  <si>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</si>
  <si>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</si>
  <si>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</si>
  <si>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</si>
  <si>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</si>
  <si>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</si>
  <si>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</si>
  <si>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</si>
  <si>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</si>
  <si>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</si>
  <si>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</si>
  <si>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</si>
  <si>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</si>
  <si>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</si>
  <si>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</si>
  <si>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</si>
  <si>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</si>
  <si>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</si>
  <si>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</si>
  <si>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</si>
  <si>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</si>
  <si>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</si>
  <si>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</si>
  <si>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</si>
  <si>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</si>
  <si>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</si>
  <si>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</si>
  <si>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</si>
  <si>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</si>
  <si>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</si>
  <si>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</si>
  <si>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</si>
  <si>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</si>
  <si>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</si>
  <si>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</si>
  <si>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</si>
  <si>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</si>
  <si>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</si>
  <si>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</si>
  <si>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</si>
  <si>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</si>
  <si>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</si>
  <si>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</si>
  <si>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</si>
  <si>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</si>
  <si>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</si>
  <si>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</si>
  <si>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</si>
  <si>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</si>
  <si>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</si>
  <si>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</si>
  <si>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</si>
  <si>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</si>
  <si>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</si>
  <si>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</si>
  <si>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</si>
  <si>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</si>
  <si>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</si>
  <si>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</si>
  <si>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</si>
  <si>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</si>
  <si>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</si>
  <si>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</si>
  <si>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</si>
  <si>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</si>
  <si>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</si>
  <si>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</si>
  <si>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</si>
  <si>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</si>
  <si>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</si>
  <si>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</si>
  <si>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</si>
  <si>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</si>
  <si>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</si>
  <si>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</si>
  <si>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</si>
  <si>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</si>
  <si>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</si>
  <si>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</si>
  <si>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</si>
  <si>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</si>
  <si>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</si>
  <si>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</si>
  <si>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</si>
  <si>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</si>
  <si>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</si>
  <si>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</si>
  <si>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</si>
  <si>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</si>
  <si>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</si>
  <si>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</si>
  <si>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</si>
  <si>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</si>
  <si>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</si>
  <si>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</si>
  <si>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</si>
  <si>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</si>
  <si>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</si>
  <si>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</si>
  <si>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</si>
  <si>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</si>
  <si>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</si>
  <si>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</si>
  <si>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</si>
  <si>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</si>
  <si>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</si>
  <si>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</si>
  <si>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</si>
  <si>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</si>
  <si>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</si>
  <si>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</si>
  <si>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</si>
  <si>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</si>
  <si>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</si>
  <si>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</si>
  <si>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</si>
  <si>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</si>
  <si>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</si>
  <si>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</si>
  <si>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</si>
  <si>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</si>
  <si>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</si>
  <si>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</si>
  <si>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</si>
  <si>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</si>
  <si>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</si>
  <si>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</si>
  <si>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</si>
  <si>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</si>
  <si>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</si>
  <si>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</si>
  <si>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</si>
  <si>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</si>
  <si>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</si>
  <si>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</si>
  <si>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</si>
  <si>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</si>
  <si>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</si>
  <si>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</si>
  <si>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</si>
  <si>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</si>
  <si>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</si>
  <si>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</si>
  <si>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</si>
  <si>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</si>
  <si>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</si>
  <si>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</si>
  <si>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</si>
  <si>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</si>
  <si>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</si>
  <si>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</si>
  <si>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</si>
  <si>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</si>
  <si>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</si>
  <si>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</si>
  <si>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</si>
  <si>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</si>
  <si>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</si>
  <si>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</si>
  <si>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</si>
  <si>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</si>
  <si>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</si>
  <si>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</si>
  <si>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</si>
  <si>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</si>
  <si>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</si>
  <si>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</si>
  <si>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</si>
  <si>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</si>
  <si>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</si>
  <si>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</si>
  <si>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</si>
  <si>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</si>
  <si>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</si>
  <si>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</si>
  <si>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</si>
  <si>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</si>
  <si>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</si>
  <si>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</si>
  <si>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</si>
  <si>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</si>
  <si>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</si>
  <si>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</si>
  <si>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</si>
  <si>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</si>
  <si>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</si>
  <si>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</si>
  <si>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</si>
  <si>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</si>
  <si>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</si>
  <si>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</si>
  <si>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</si>
  <si>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</si>
  <si>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</si>
  <si>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</si>
  <si>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</si>
  <si>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</si>
  <si>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</si>
  <si>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</si>
  <si>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</si>
  <si>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</si>
  <si>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</si>
  <si>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</si>
  <si>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</si>
  <si>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</si>
  <si>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</si>
  <si>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</si>
  <si>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</si>
  <si>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</si>
  <si>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</si>
  <si>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</si>
  <si>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</si>
  <si>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</si>
  <si>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</si>
  <si>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</si>
  <si>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</si>
  <si>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</si>
  <si>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</si>
  <si>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</si>
  <si>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</si>
  <si>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</si>
  <si>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</si>
  <si>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</si>
  <si>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</si>
  <si>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</si>
  <si>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</si>
  <si>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</si>
  <si>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</si>
  <si>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</si>
  <si>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</si>
  <si>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</si>
  <si>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</si>
  <si>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</si>
  <si>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</si>
  <si>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</si>
  <si>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</si>
  <si>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</si>
  <si>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</si>
  <si>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</si>
  <si>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</si>
  <si>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</si>
  <si>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</si>
  <si>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</si>
  <si>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</si>
  <si>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</si>
  <si>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</si>
  <si>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</si>
  <si>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</si>
  <si>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</si>
  <si>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</si>
  <si>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</si>
  <si>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</si>
  <si>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</si>
  <si>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</si>
  <si>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</si>
  <si>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</si>
  <si>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</si>
  <si>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</si>
  <si>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</si>
  <si>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</si>
  <si>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</si>
  <si>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</si>
  <si>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</si>
  <si>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</si>
  <si>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</si>
  <si>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</si>
  <si>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</si>
  <si>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</si>
  <si>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</si>
  <si>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</si>
  <si>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</si>
  <si>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</si>
  <si>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</si>
  <si>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</si>
  <si>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</si>
  <si>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</si>
  <si>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</si>
  <si>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</si>
  <si>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</si>
  <si>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</si>
  <si>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</si>
  <si>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</si>
  <si>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</si>
  <si>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</si>
  <si>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</si>
  <si>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</si>
  <si>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</si>
  <si>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</si>
  <si>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</si>
  <si>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</si>
  <si>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</si>
  <si>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</si>
  <si>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</si>
  <si>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</si>
  <si>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</si>
  <si>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</si>
  <si>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</si>
  <si>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</si>
  <si>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</si>
  <si>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</si>
  <si>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</si>
  <si>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</si>
  <si>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</si>
  <si>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</si>
  <si>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</si>
  <si>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</si>
  <si>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</si>
  <si>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</si>
  <si>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</si>
  <si>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</si>
  <si>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</si>
  <si>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</si>
  <si>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</si>
  <si>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</si>
  <si>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</si>
  <si>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</si>
  <si>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</si>
  <si>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</si>
  <si>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</si>
  <si>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</si>
  <si>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</si>
  <si>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</si>
  <si>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</si>
  <si>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</si>
  <si>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</si>
  <si>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</si>
  <si>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</si>
  <si>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</si>
  <si>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</si>
  <si>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</si>
  <si>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</si>
  <si>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</si>
  <si>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</si>
  <si>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</si>
  <si>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</si>
  <si>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</si>
  <si>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</si>
  <si>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</si>
  <si>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</si>
  <si>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</si>
  <si>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</si>
  <si>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</si>
  <si>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</si>
  <si>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</si>
  <si>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</si>
  <si>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</si>
  <si>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</si>
  <si>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</si>
  <si>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</si>
  <si>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</si>
  <si>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</si>
  <si>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</si>
  <si>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</si>
  <si>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</si>
  <si>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</si>
  <si>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</si>
  <si>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</si>
  <si>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</si>
  <si>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</si>
  <si>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</si>
  <si>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</si>
  <si>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</si>
  <si>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</si>
  <si>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</si>
  <si>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</si>
  <si>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</si>
  <si>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</si>
  <si>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</si>
  <si>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</si>
  <si>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</si>
  <si>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</si>
  <si>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</si>
  <si>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</si>
  <si>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</si>
  <si>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</si>
  <si>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</si>
  <si>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</si>
  <si>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</si>
  <si>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</si>
  <si>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</si>
  <si>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</si>
  <si>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</si>
  <si>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</si>
  <si>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</si>
  <si>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</si>
  <si>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</si>
  <si>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</si>
  <si>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</si>
  <si>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</si>
  <si>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</si>
  <si>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</si>
  <si>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</si>
  <si>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</si>
  <si>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</si>
  <si>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</si>
  <si>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</si>
  <si>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</si>
  <si>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</si>
  <si>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</si>
  <si>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</si>
  <si>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</si>
  <si>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</si>
  <si>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</si>
  <si>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</si>
  <si>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</si>
  <si>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</si>
  <si>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</si>
  <si>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</si>
  <si>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</si>
  <si>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</si>
  <si>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</si>
  <si>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</si>
  <si>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</si>
  <si>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</si>
  <si>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</si>
  <si>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</si>
  <si>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</si>
  <si>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</si>
  <si>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</si>
  <si>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</si>
  <si>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</si>
  <si>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</si>
  <si>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</si>
  <si>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</si>
  <si>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</si>
  <si>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</si>
  <si>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</si>
  <si>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</si>
  <si>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</si>
  <si>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</si>
  <si>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</si>
  <si>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</si>
  <si>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</si>
  <si>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</si>
  <si>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</si>
  <si>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</si>
  <si>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</si>
  <si>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</si>
  <si>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</si>
  <si>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</si>
  <si>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</si>
  <si>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</si>
  <si>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</si>
  <si>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</si>
  <si>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</si>
  <si>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</si>
  <si>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</si>
  <si>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</si>
  <si>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</si>
  <si>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</si>
  <si>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</si>
  <si>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</si>
  <si>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</si>
  <si>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</si>
  <si>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</si>
  <si>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</si>
  <si>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</si>
  <si>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</si>
  <si>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</si>
  <si>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</si>
  <si>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</si>
  <si>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</si>
  <si>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</si>
  <si>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</si>
  <si>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</si>
  <si>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</si>
  <si>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</si>
  <si>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</si>
  <si>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</si>
  <si>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</si>
  <si>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</si>
  <si>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</si>
  <si>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</si>
  <si>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</si>
  <si>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</si>
  <si>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</si>
  <si>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</si>
  <si>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</si>
  <si>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</si>
  <si>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</si>
  <si>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</si>
  <si>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</si>
  <si>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</si>
  <si>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</si>
  <si>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</si>
  <si>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</si>
  <si>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</si>
  <si>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</si>
  <si>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</si>
  <si>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</si>
  <si>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</si>
  <si>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</si>
  <si>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</si>
  <si>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</si>
  <si>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</si>
  <si>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</si>
  <si>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</si>
  <si>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</si>
  <si>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</si>
  <si>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</si>
  <si>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</si>
  <si>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</si>
  <si>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</si>
  <si>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</si>
  <si>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</si>
  <si>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</si>
  <si>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</si>
  <si>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</si>
  <si>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</si>
  <si>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</si>
  <si>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</si>
  <si>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</si>
  <si>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</si>
  <si>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</si>
  <si>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</si>
  <si>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</si>
  <si>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</si>
  <si>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</si>
  <si>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</si>
  <si>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</si>
  <si>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</si>
  <si>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</si>
  <si>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</si>
  <si>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</si>
  <si>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</si>
  <si>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</si>
  <si>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</si>
  <si>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</si>
  <si>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</si>
  <si>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</si>
  <si>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</si>
  <si>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</si>
  <si>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</si>
  <si>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</si>
  <si>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</si>
  <si>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</si>
  <si>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</si>
  <si>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</si>
  <si>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</si>
  <si>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</si>
  <si>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</si>
  <si>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</si>
  <si>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</si>
  <si>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</si>
  <si>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</si>
  <si>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</si>
  <si>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</si>
  <si>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</si>
  <si>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</si>
  <si>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</si>
  <si>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</si>
  <si>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</si>
  <si>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</si>
  <si>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</si>
  <si>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</si>
  <si>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</si>
  <si>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</si>
  <si>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</si>
  <si>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</si>
  <si>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</si>
  <si>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</si>
  <si>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</si>
  <si>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</si>
  <si>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</si>
  <si>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</si>
  <si>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</si>
  <si>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</si>
  <si>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</si>
  <si>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</si>
  <si>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</si>
  <si>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</si>
  <si>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</si>
  <si>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</si>
  <si>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</si>
  <si>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</si>
  <si>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</si>
  <si>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</si>
  <si>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</si>
  <si>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</si>
  <si>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</si>
  <si>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</si>
  <si>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</si>
  <si>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</si>
  <si>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</si>
  <si>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</si>
  <si>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</si>
  <si>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</si>
  <si>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</si>
  <si>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</si>
  <si>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</si>
  <si>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</si>
  <si>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</si>
  <si>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</si>
  <si>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</si>
  <si>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</si>
  <si>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</si>
  <si>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</si>
  <si>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</si>
  <si>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</si>
  <si>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</si>
  <si>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</si>
  <si>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</si>
  <si>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</si>
  <si>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</si>
  <si>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</si>
  <si>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</si>
  <si>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</si>
  <si>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</si>
  <si>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</si>
  <si>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</si>
  <si>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</si>
  <si>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</si>
  <si>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</si>
  <si>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</si>
  <si>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</si>
  <si>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</si>
  <si>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</si>
  <si>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</si>
  <si>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</si>
  <si>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</si>
  <si>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</si>
  <si>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</si>
  <si>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</si>
  <si>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</si>
  <si>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</si>
  <si>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</si>
  <si>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</si>
  <si>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</si>
  <si>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</si>
  <si>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</si>
  <si>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</si>
  <si>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</si>
  <si>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</si>
  <si>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</si>
  <si>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</si>
  <si>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</si>
  <si>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</si>
  <si>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</si>
  <si>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</si>
  <si>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</si>
  <si>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</si>
  <si>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</si>
  <si>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</si>
  <si>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</si>
  <si>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</si>
  <si>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</si>
  <si>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</si>
  <si>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</si>
  <si>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</si>
  <si>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</si>
  <si>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</si>
  <si>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</si>
  <si>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</si>
  <si>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</si>
  <si>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</si>
  <si>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</si>
  <si>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</si>
  <si>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</si>
  <si>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</si>
  <si>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</si>
  <si>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</si>
  <si>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</si>
  <si>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</si>
  <si>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</si>
  <si>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</si>
  <si>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</si>
  <si>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</si>
  <si>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</si>
  <si>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</si>
  <si>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</si>
  <si>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</si>
  <si>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</si>
  <si>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</si>
  <si>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</si>
  <si>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</si>
  <si>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</si>
  <si>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</si>
  <si>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</si>
  <si>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</si>
  <si>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</si>
  <si>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</si>
  <si>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</si>
  <si>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</si>
  <si>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</si>
  <si>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</si>
  <si>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</si>
  <si>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</si>
  <si>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</si>
  <si>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</si>
  <si>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</si>
  <si>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</si>
  <si>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</si>
  <si>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</si>
  <si>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</si>
  <si>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</si>
  <si>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</si>
  <si>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</si>
  <si>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</si>
  <si>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</si>
  <si>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</si>
  <si>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</si>
  <si>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</si>
  <si>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</si>
  <si>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</si>
  <si>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</si>
  <si>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</si>
  <si>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</si>
  <si>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</si>
  <si>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</si>
  <si>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</si>
  <si>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</si>
  <si>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</si>
  <si>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</si>
  <si>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</si>
  <si>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</si>
  <si>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</si>
  <si>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</si>
  <si>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</si>
  <si>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</si>
  <si>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</si>
  <si>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</si>
  <si>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</si>
  <si>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</si>
  <si>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</si>
  <si>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</si>
  <si>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</si>
  <si>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</si>
  <si>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</si>
  <si>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</si>
  <si>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</si>
  <si>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</si>
  <si>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</si>
  <si>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</si>
  <si>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</si>
  <si>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</si>
  <si>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</si>
  <si>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</si>
  <si>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</si>
  <si>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</si>
  <si>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</si>
  <si>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</si>
  <si>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</si>
  <si>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</si>
  <si>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</si>
  <si>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</si>
  <si>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</si>
  <si>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</si>
  <si>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</si>
  <si>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</si>
  <si>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</si>
  <si>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</si>
  <si>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</si>
  <si>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</si>
  <si>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</si>
  <si>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</si>
  <si>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</si>
  <si>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</si>
  <si>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</si>
  <si>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</si>
  <si>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</si>
  <si>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</si>
  <si>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</si>
  <si>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</si>
  <si>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</si>
  <si>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</si>
  <si>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</si>
  <si>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</si>
  <si>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</si>
  <si>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</si>
  <si>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</si>
  <si>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</si>
  <si>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</si>
  <si>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</si>
  <si>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</si>
  <si>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</si>
  <si>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</si>
  <si>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</si>
  <si>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</si>
  <si>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</si>
  <si>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</si>
  <si>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</si>
  <si>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</si>
  <si>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</si>
  <si>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</si>
  <si>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</si>
  <si>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</si>
  <si>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</si>
  <si>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</si>
  <si>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</si>
  <si>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</si>
  <si>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</si>
  <si>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</si>
  <si>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</si>
  <si>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</si>
  <si>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</si>
  <si>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</si>
  <si>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</si>
  <si>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</si>
  <si>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</si>
  <si>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</si>
  <si>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</si>
  <si>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</si>
  <si>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</si>
  <si>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</si>
  <si>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</si>
  <si>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</si>
  <si>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</si>
  <si>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</si>
  <si>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</si>
  <si>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</si>
  <si>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</si>
  <si>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</si>
  <si>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</si>
  <si>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</si>
  <si>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</si>
  <si>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</si>
  <si>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</si>
  <si>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</si>
  <si>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</si>
  <si>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</si>
  <si>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</si>
  <si>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</si>
  <si>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</si>
  <si>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</si>
  <si>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</si>
  <si>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</si>
  <si>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</si>
  <si>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</si>
  <si>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</si>
  <si>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</si>
  <si>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</si>
  <si>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</si>
  <si>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</si>
  <si>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</si>
  <si>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</si>
  <si>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</si>
  <si>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</si>
  <si>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</si>
  <si>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</si>
  <si>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</si>
  <si>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</si>
  <si>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</si>
  <si>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</si>
  <si>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</si>
  <si>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</si>
  <si>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</si>
  <si>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</si>
  <si>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</si>
  <si>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</si>
  <si>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</si>
  <si>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</si>
  <si>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</si>
  <si>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</si>
  <si>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</si>
  <si>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</si>
  <si>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</si>
  <si>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</si>
  <si>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</si>
  <si>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</si>
  <si>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</si>
  <si>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</si>
  <si>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</si>
  <si>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</si>
  <si>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</si>
  <si>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</si>
  <si>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</si>
  <si>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</si>
  <si>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</si>
  <si>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</si>
  <si>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</si>
  <si>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</si>
  <si>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</si>
  <si>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</si>
  <si>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</si>
  <si>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</si>
  <si>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</si>
  <si>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</si>
  <si>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</si>
  <si>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</si>
  <si>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</si>
  <si>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</si>
  <si>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</si>
  <si>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</si>
  <si>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</si>
  <si>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</si>
  <si>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</si>
  <si>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</si>
  <si>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</si>
  <si>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</si>
  <si>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</si>
  <si>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</si>
  <si>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</si>
  <si>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</si>
  <si>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</si>
  <si>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</si>
  <si>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</si>
  <si>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</si>
  <si>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</si>
  <si>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</si>
  <si>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</si>
  <si>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</si>
  <si>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</si>
  <si>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</si>
  <si>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</si>
  <si>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</si>
  <si>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</si>
  <si>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</si>
  <si>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</si>
  <si>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</si>
  <si>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</si>
  <si>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</si>
  <si>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</si>
  <si>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</si>
  <si>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</si>
  <si>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</si>
  <si>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</si>
  <si>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</si>
  <si>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</si>
  <si>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</si>
  <si>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</si>
  <si>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</si>
  <si>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</si>
  <si>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</si>
  <si>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</si>
  <si>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</si>
  <si>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</si>
  <si>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</si>
  <si>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</si>
  <si>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</si>
  <si>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</si>
  <si>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</si>
  <si>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</si>
  <si>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</si>
  <si>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</si>
  <si>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</si>
  <si>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</si>
  <si>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</si>
  <si>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</si>
  <si>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</si>
  <si>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</si>
  <si>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</si>
  <si>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</si>
  <si>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</si>
  <si>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</si>
  <si>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</si>
  <si>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</si>
  <si>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</si>
  <si>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</si>
  <si>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</si>
  <si>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</si>
  <si>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</si>
  <si>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</si>
  <si>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</si>
  <si>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</si>
  <si>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</si>
  <si>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</si>
  <si>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</si>
  <si>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</si>
  <si>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</si>
  <si>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</si>
  <si>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</si>
  <si>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</si>
  <si>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</si>
  <si>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</si>
  <si>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</si>
  <si>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</si>
  <si>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</si>
  <si>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</si>
  <si>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</si>
  <si>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</si>
  <si>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</si>
  <si>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</si>
  <si>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</si>
  <si>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</si>
  <si>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</si>
  <si>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</si>
  <si>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</si>
  <si>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</si>
  <si>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</si>
  <si>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</si>
  <si>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</si>
  <si>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</si>
  <si>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</si>
  <si>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</si>
  <si>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</si>
  <si>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</si>
  <si>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</si>
  <si>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</si>
  <si>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</si>
  <si>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</si>
  <si>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</si>
  <si>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</si>
  <si>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</si>
  <si>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</si>
  <si>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</si>
  <si>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</si>
  <si>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</si>
  <si>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</si>
  <si>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</si>
  <si>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</si>
  <si>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</si>
  <si>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</si>
  <si>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</si>
  <si>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</si>
  <si>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</si>
  <si>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</si>
  <si>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</si>
  <si>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</si>
  <si>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</si>
  <si>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</si>
  <si>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</si>
  <si>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</si>
  <si>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</si>
  <si>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</si>
  <si>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</si>
  <si>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</si>
  <si>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</si>
  <si>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</si>
  <si>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</si>
  <si>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</si>
  <si>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</si>
  <si>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</si>
  <si>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</si>
  <si>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</si>
  <si>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</si>
  <si>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</si>
  <si>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</si>
  <si>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</si>
  <si>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</si>
  <si>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</si>
  <si>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</si>
  <si>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</si>
  <si>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</si>
  <si>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</si>
  <si>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</si>
  <si>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</si>
  <si>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</si>
  <si>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</si>
  <si>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</si>
  <si>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</si>
  <si>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</si>
  <si>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</si>
  <si>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</si>
  <si>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</si>
  <si>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</si>
  <si>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</si>
  <si>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</si>
  <si>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</si>
  <si>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</si>
  <si>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</si>
  <si>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</si>
  <si>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</si>
  <si>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</si>
  <si>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</si>
  <si>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</si>
  <si>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</si>
  <si>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</si>
  <si>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</si>
  <si>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</si>
  <si>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</si>
  <si>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</si>
  <si>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</si>
  <si>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</si>
  <si>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</si>
  <si>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</si>
  <si>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</si>
  <si>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</si>
  <si>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</si>
  <si>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</si>
  <si>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</si>
  <si>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</si>
  <si>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</si>
  <si>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</si>
  <si>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</si>
  <si>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</si>
  <si>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</si>
  <si>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</si>
  <si>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</si>
  <si>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</si>
  <si>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</si>
  <si>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</si>
  <si>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</si>
  <si>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</si>
  <si>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</si>
  <si>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</si>
  <si>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</si>
  <si>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</si>
  <si>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</si>
  <si>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</si>
  <si>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</si>
  <si>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</si>
  <si>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</si>
  <si>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</si>
  <si>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</si>
  <si>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</si>
  <si>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</si>
  <si>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</si>
  <si>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</si>
  <si>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</si>
  <si>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</si>
  <si>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</si>
  <si>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</si>
  <si>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</si>
  <si>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</si>
  <si>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</si>
  <si>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</si>
  <si>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</si>
  <si>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</si>
  <si>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</si>
  <si>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</si>
  <si>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</si>
  <si>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</si>
  <si>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</si>
  <si>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</si>
  <si>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</si>
  <si>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</si>
  <si>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</si>
  <si>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</si>
  <si>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</si>
  <si>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</si>
  <si>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</si>
  <si>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</si>
  <si>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</si>
  <si>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</si>
  <si>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</si>
  <si>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</si>
  <si>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</si>
  <si>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</si>
  <si>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</si>
  <si>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</si>
  <si>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</si>
  <si>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</si>
  <si>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</si>
  <si>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</si>
  <si>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</si>
  <si>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</si>
  <si>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</si>
  <si>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</si>
  <si>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</si>
  <si>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</si>
  <si>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</si>
  <si>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</si>
  <si>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</si>
  <si>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</si>
  <si>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</si>
  <si>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</si>
  <si>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</si>
  <si>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</si>
  <si>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</si>
  <si>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</si>
  <si>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</si>
  <si>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</si>
  <si>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</si>
  <si>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</si>
  <si>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</si>
  <si>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</si>
  <si>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</si>
  <si>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</si>
  <si>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</si>
  <si>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</si>
  <si>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</si>
  <si>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</si>
  <si>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</si>
  <si>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</si>
  <si>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</si>
  <si>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</si>
  <si>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</si>
  <si>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</si>
  <si>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</si>
  <si>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</si>
  <si>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</si>
  <si>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</si>
  <si>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</si>
  <si>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</si>
  <si>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</si>
  <si>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</si>
  <si>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</si>
  <si>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</si>
  <si>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</si>
  <si>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</si>
  <si>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</si>
  <si>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</si>
  <si>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</si>
  <si>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</si>
  <si>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</si>
  <si>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</si>
  <si>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</si>
  <si>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</si>
  <si>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</si>
  <si>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</si>
  <si>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</si>
  <si>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</si>
  <si>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</si>
  <si>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</si>
  <si>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</si>
  <si>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</si>
  <si>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</si>
  <si>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</si>
  <si>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</si>
  <si>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</si>
  <si>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</si>
  <si>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</si>
  <si>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</si>
  <si>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</si>
  <si>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</si>
  <si>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</si>
  <si>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</si>
  <si>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</si>
  <si>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</si>
  <si>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</si>
  <si>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</si>
  <si>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</si>
  <si>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</si>
  <si>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</si>
  <si>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</si>
  <si>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</si>
  <si>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</si>
  <si>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</si>
  <si>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</si>
  <si>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</si>
  <si>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</si>
  <si>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</si>
  <si>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</si>
  <si>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</si>
  <si>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</si>
  <si>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</si>
  <si>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</si>
  <si>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</si>
  <si>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</si>
  <si>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</si>
  <si>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</si>
  <si>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</si>
  <si>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</si>
  <si>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</si>
  <si>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</si>
  <si>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</si>
  <si>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</si>
  <si>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</si>
  <si>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</si>
  <si>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</si>
  <si>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</si>
  <si>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</si>
  <si>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</si>
  <si>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</si>
  <si>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</si>
  <si>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</si>
  <si>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</si>
  <si>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</si>
  <si>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</si>
  <si>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</si>
  <si>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</si>
  <si>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</si>
  <si>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</si>
  <si>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</si>
  <si>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</si>
  <si>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</si>
  <si>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</si>
  <si>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</si>
  <si>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</si>
  <si>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</si>
  <si>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</si>
  <si>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</si>
  <si>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</si>
  <si>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</si>
  <si>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</si>
  <si>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</si>
  <si>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</si>
  <si>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</si>
  <si>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</si>
  <si>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</si>
  <si>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</si>
  <si>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</si>
  <si>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</si>
  <si>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</si>
  <si>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</si>
  <si>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</si>
  <si>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</si>
  <si>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</si>
  <si>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</si>
  <si>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</si>
  <si>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</si>
  <si>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</si>
  <si>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</si>
  <si>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</si>
  <si>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</si>
  <si>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</si>
  <si>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</si>
  <si>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</si>
  <si>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</si>
  <si>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</si>
  <si>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</si>
  <si>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</si>
  <si>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</si>
  <si>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</si>
  <si>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</si>
  <si>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</si>
  <si>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</si>
  <si>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</si>
  <si>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</si>
  <si>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</si>
  <si>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</si>
  <si>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</si>
  <si>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</si>
  <si>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</si>
  <si>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</si>
  <si>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</si>
  <si>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</si>
  <si>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</si>
  <si>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</si>
  <si>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</si>
  <si>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</si>
  <si>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</si>
  <si>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</si>
  <si>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</si>
  <si>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</si>
  <si>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</si>
  <si>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</si>
  <si>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</si>
  <si>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</si>
  <si>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</si>
  <si>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</si>
  <si>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</si>
  <si>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</si>
  <si>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</si>
  <si>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</si>
  <si>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</si>
  <si>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</si>
  <si>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</si>
  <si>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</si>
  <si>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</si>
  <si>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</si>
  <si>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</si>
  <si>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</si>
  <si>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</si>
  <si>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</si>
  <si>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</si>
  <si>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</si>
  <si>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</si>
  <si>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</si>
  <si>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</si>
  <si>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</si>
  <si>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</si>
  <si>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</si>
  <si>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</si>
  <si>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</si>
  <si>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</si>
  <si>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</si>
  <si>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</si>
  <si>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</si>
  <si>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</si>
  <si>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</si>
  <si>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</si>
  <si>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</si>
  <si>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</si>
  <si>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</si>
  <si>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</si>
  <si>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</si>
  <si>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</si>
  <si>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</si>
  <si>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</si>
  <si>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</si>
  <si>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</si>
  <si>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</si>
  <si>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</si>
  <si>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</si>
  <si>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</si>
  <si>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</si>
  <si>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</si>
  <si>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</si>
  <si>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</si>
  <si>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</si>
  <si>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</si>
  <si>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</si>
  <si>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</si>
  <si>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</si>
  <si>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</si>
  <si>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</si>
  <si>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</si>
  <si>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</si>
  <si>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</si>
  <si>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</si>
  <si>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</si>
  <si>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</si>
  <si>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</si>
  <si>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</si>
  <si>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</si>
  <si>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</si>
  <si>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</si>
  <si>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</si>
  <si>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</si>
  <si>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</si>
  <si>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</si>
  <si>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</si>
  <si>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</si>
  <si>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</si>
  <si>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</si>
  <si>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</si>
  <si>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</si>
  <si>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</si>
  <si>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</si>
  <si>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</si>
  <si>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</si>
  <si>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</si>
  <si>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</si>
  <si>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</si>
  <si>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</si>
  <si>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</si>
  <si>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</si>
  <si>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</si>
  <si>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</si>
  <si>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</si>
  <si>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</si>
  <si>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</si>
  <si>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</si>
  <si>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</si>
  <si>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</si>
  <si>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</si>
  <si>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</si>
  <si>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</si>
  <si>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</si>
  <si>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</si>
  <si>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</si>
  <si>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</si>
  <si>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</si>
  <si>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</si>
  <si>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</si>
  <si>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</si>
  <si>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</si>
  <si>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</si>
  <si>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</si>
  <si>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</si>
  <si>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</si>
  <si>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</si>
  <si>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</si>
  <si>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</si>
  <si>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</si>
  <si>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</si>
  <si>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</si>
  <si>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</si>
  <si>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</si>
  <si>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</si>
  <si>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</si>
  <si>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</si>
  <si>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</si>
  <si>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</si>
  <si>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</si>
  <si>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</si>
  <si>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</si>
  <si>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</si>
  <si>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</si>
  <si>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</si>
  <si>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</si>
  <si>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</si>
  <si>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</si>
  <si>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</si>
  <si>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</si>
  <si>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</si>
  <si>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</si>
  <si>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</si>
  <si>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</si>
  <si>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</si>
  <si>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</si>
  <si>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</si>
  <si>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</si>
  <si>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</si>
  <si>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</si>
  <si>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</si>
  <si>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</si>
  <si>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</si>
  <si>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</si>
  <si>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</si>
  <si>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</si>
  <si>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</si>
  <si>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</si>
  <si>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</si>
  <si>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</si>
  <si>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</si>
  <si>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</si>
  <si>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</si>
  <si>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</si>
  <si>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</si>
  <si>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</si>
  <si>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</si>
  <si>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</si>
  <si>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</si>
  <si>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</si>
  <si>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</si>
  <si>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</si>
  <si>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</si>
  <si>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</si>
  <si>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</si>
  <si>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</si>
  <si>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</si>
  <si>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</si>
  <si>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</si>
  <si>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</si>
  <si>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</si>
  <si>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</si>
  <si>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</si>
  <si>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</si>
  <si>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</si>
  <si>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</si>
  <si>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</si>
  <si>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</si>
  <si>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</si>
  <si>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</si>
  <si>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</si>
  <si>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</si>
  <si>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</si>
  <si>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</si>
  <si>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</si>
  <si>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</si>
  <si>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</si>
  <si>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</si>
  <si>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</si>
  <si>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</si>
  <si>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</si>
  <si>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</si>
  <si>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</si>
  <si>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</si>
  <si>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</si>
  <si>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</si>
  <si>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</si>
  <si>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</si>
  <si>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</si>
  <si>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</si>
  <si>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</si>
  <si>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</si>
  <si>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</si>
  <si>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</si>
  <si>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</si>
  <si>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</si>
  <si>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</si>
  <si>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</si>
  <si>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</si>
  <si>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</si>
  <si>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</si>
  <si>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</si>
  <si>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</si>
  <si>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</si>
  <si>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</si>
  <si>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</si>
  <si>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</si>
  <si>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</si>
  <si>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</si>
  <si>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</si>
  <si>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</si>
  <si>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</si>
  <si>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</si>
  <si>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</si>
  <si>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</si>
  <si>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</si>
  <si>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</si>
  <si>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</si>
  <si>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</si>
  <si>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</si>
  <si>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</si>
  <si>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</si>
  <si>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</si>
  <si>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</si>
  <si>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</si>
  <si>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</si>
  <si>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</si>
  <si>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</si>
  <si>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</si>
  <si>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</si>
  <si>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</si>
  <si>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</si>
  <si>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</si>
  <si>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</si>
  <si>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</si>
  <si>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</si>
  <si>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</si>
  <si>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</si>
  <si>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</si>
  <si>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</si>
  <si>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</si>
  <si>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</si>
  <si>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</si>
  <si>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</si>
  <si>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</si>
  <si>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</si>
  <si>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</si>
  <si>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</si>
  <si>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</si>
  <si>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</si>
  <si>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</si>
  <si>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</si>
  <si>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</si>
  <si>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</si>
  <si>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</si>
  <si>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</si>
  <si>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</si>
  <si>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</si>
  <si>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</si>
  <si>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</si>
  <si>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</si>
  <si>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</si>
  <si>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</si>
  <si>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</si>
  <si>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</si>
  <si>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</si>
  <si>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</si>
  <si>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</si>
  <si>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</si>
  <si>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</si>
  <si>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</si>
  <si>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</si>
  <si>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</si>
  <si>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</si>
  <si>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</si>
  <si>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</si>
  <si>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</si>
  <si>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</si>
  <si>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</si>
  <si>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</si>
  <si>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</si>
  <si>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</si>
  <si>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</si>
  <si>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</si>
  <si>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</si>
  <si>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</si>
  <si>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</si>
  <si>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</si>
  <si>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</si>
  <si>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</si>
  <si>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</si>
  <si>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</si>
  <si>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</si>
  <si>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</si>
  <si>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</si>
  <si>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</si>
  <si>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</si>
  <si>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</si>
  <si>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</si>
  <si>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</si>
  <si>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</si>
  <si>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</si>
  <si>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</si>
  <si>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</si>
  <si>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</si>
  <si>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</si>
  <si>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</si>
  <si>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</si>
  <si>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</si>
  <si>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</si>
  <si>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</si>
  <si>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</si>
  <si>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</si>
  <si>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</si>
  <si>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</si>
  <si>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</si>
  <si>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</si>
  <si>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</si>
  <si>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</si>
  <si>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</si>
  <si>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</si>
  <si>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</si>
  <si>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</si>
  <si>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</si>
  <si>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</si>
  <si>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</si>
  <si>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</si>
  <si>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</si>
  <si>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</si>
  <si>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</si>
  <si>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</si>
  <si>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</si>
  <si>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</si>
  <si>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</si>
  <si>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</si>
  <si>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</si>
  <si>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</si>
  <si>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</si>
  <si>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</si>
  <si>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</si>
  <si>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</si>
  <si>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</si>
  <si>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</si>
  <si>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</si>
  <si>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</si>
  <si>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</si>
  <si>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</si>
  <si>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</si>
  <si>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</si>
  <si>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</si>
  <si>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</si>
  <si>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</si>
  <si>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</si>
  <si>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</si>
  <si>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</si>
  <si>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</si>
  <si>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</si>
  <si>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</si>
  <si>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</si>
  <si>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</si>
  <si>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</si>
  <si>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</si>
  <si>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</si>
  <si>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</si>
  <si>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</si>
  <si>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</si>
  <si>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</si>
  <si>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</si>
  <si>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</si>
  <si>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</si>
  <si>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</si>
  <si>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</si>
  <si>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</si>
  <si>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</si>
  <si>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</si>
  <si>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</si>
  <si>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</si>
  <si>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</si>
  <si>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</si>
  <si>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</si>
  <si>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</si>
  <si>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</si>
  <si>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</si>
  <si>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</si>
  <si>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</si>
  <si>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</si>
  <si>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</si>
  <si>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</si>
  <si>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</si>
  <si>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</si>
  <si>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</si>
  <si>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</si>
  <si>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</si>
  <si>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</si>
  <si>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</si>
  <si>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</si>
  <si>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</si>
  <si>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</si>
  <si>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</si>
  <si>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</si>
  <si>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</si>
  <si>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</si>
  <si>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</si>
  <si>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</si>
  <si>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</si>
  <si>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</si>
  <si>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</si>
  <si>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</si>
  <si>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</si>
  <si>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</si>
  <si>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</si>
  <si>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</si>
  <si>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</si>
  <si>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</si>
  <si>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</si>
  <si>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</si>
  <si>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</si>
  <si>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</si>
  <si>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</si>
  <si>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</si>
  <si>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</si>
  <si>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</si>
  <si>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</si>
  <si>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</si>
  <si>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</si>
  <si>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</si>
  <si>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</si>
  <si>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</si>
  <si>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</si>
  <si>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</si>
  <si>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</si>
  <si>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</si>
  <si>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</si>
  <si>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</si>
  <si>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</si>
  <si>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</si>
  <si>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</si>
  <si>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</si>
  <si>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</si>
  <si>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</si>
  <si>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</si>
  <si>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</si>
  <si>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</si>
  <si>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</si>
  <si>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</si>
  <si>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</si>
  <si>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</si>
  <si>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</si>
  <si>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</si>
  <si>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</si>
  <si>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</si>
  <si>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</si>
  <si>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</si>
  <si>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</si>
  <si>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</si>
  <si>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</si>
  <si>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</si>
  <si>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</si>
  <si>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</si>
  <si>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</si>
  <si>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</si>
  <si>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</si>
  <si>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</si>
  <si>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</si>
  <si>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</si>
  <si>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</si>
  <si>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</si>
  <si>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</si>
  <si>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</si>
  <si>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</si>
  <si>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</si>
  <si>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</si>
  <si>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</si>
  <si>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</si>
  <si>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</si>
  <si>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</si>
  <si>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</si>
  <si>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</si>
  <si>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</si>
  <si>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</si>
  <si>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</si>
  <si>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</si>
  <si>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</si>
  <si>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</si>
  <si>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</si>
  <si>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</si>
  <si>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</si>
  <si>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</si>
  <si>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</si>
  <si>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</si>
  <si>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</si>
  <si>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</si>
  <si>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</si>
  <si>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</si>
  <si>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</si>
  <si>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</si>
  <si>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</si>
  <si>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</si>
  <si>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</si>
  <si>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</si>
  <si>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</si>
  <si>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</si>
  <si>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</si>
  <si>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</si>
  <si>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</si>
  <si>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</si>
  <si>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</si>
  <si>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</si>
  <si>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</si>
  <si>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</si>
  <si>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</si>
  <si>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</si>
  <si>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</si>
  <si>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</si>
  <si>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</si>
  <si>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</si>
  <si>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</si>
  <si>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</si>
  <si>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</si>
  <si>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</si>
  <si>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</si>
  <si>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</si>
  <si>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</si>
  <si>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</si>
  <si>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</si>
  <si>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</si>
  <si>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</si>
  <si>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</si>
  <si>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</si>
  <si>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</si>
  <si>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</si>
  <si>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</si>
  <si>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</si>
  <si>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</si>
  <si>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</si>
  <si>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</si>
  <si>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</si>
  <si>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</si>
  <si>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</si>
  <si>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</si>
  <si>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</si>
  <si>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</si>
  <si>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</si>
  <si>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</si>
  <si>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</si>
  <si>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</si>
  <si>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</si>
  <si>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</si>
  <si>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</si>
  <si>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</si>
  <si>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</si>
  <si>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</si>
  <si>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</si>
  <si>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</si>
  <si>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</si>
  <si>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</si>
  <si>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</si>
  <si>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</si>
  <si>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</si>
  <si>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</si>
  <si>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</si>
  <si>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</si>
  <si>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</si>
  <si>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</si>
  <si>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</si>
  <si>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</si>
  <si>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</si>
  <si>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</si>
  <si>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</si>
  <si>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</si>
  <si>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</si>
  <si>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</si>
  <si>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</si>
  <si>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</si>
  <si>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</si>
  <si>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</si>
  <si>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</si>
  <si>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</si>
  <si>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</si>
  <si>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</si>
  <si>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</si>
  <si>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</si>
  <si>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</si>
  <si>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</si>
  <si>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</si>
  <si>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</si>
  <si>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</si>
  <si>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</si>
  <si>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</si>
  <si>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</si>
  <si>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</si>
  <si>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</si>
  <si>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</si>
  <si>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</si>
  <si>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</si>
  <si>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</si>
  <si>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</si>
  <si>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</si>
  <si>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</si>
  <si>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</si>
  <si>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</si>
  <si>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</si>
  <si>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</si>
  <si>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</si>
  <si>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</si>
  <si>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</si>
  <si>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</si>
  <si>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</si>
  <si>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</si>
  <si>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</si>
  <si>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</si>
  <si>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</si>
  <si>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</si>
  <si>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</si>
  <si>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</si>
  <si>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</si>
  <si>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</si>
  <si>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</si>
  <si>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</si>
  <si>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</si>
  <si>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</si>
  <si>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</si>
  <si>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</si>
  <si>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</si>
  <si>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</si>
  <si>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</si>
  <si>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</si>
  <si>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</si>
  <si>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</si>
  <si>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</si>
  <si>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</si>
  <si>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</si>
  <si>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</si>
  <si>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</si>
  <si>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</si>
  <si>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</si>
  <si>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</si>
  <si>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</si>
  <si>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</si>
  <si>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</si>
  <si>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</si>
  <si>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</si>
  <si>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</si>
  <si>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</si>
  <si>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</si>
  <si>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</si>
  <si>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</si>
  <si>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</si>
  <si>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</si>
  <si>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</si>
  <si>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</si>
  <si>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</si>
  <si>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</si>
  <si>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</si>
  <si>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</si>
  <si>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</si>
  <si>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</si>
  <si>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</si>
  <si>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</si>
  <si>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</si>
  <si>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</si>
  <si>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</si>
  <si>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</si>
  <si>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</si>
  <si>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</si>
  <si>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</si>
  <si>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</si>
  <si>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</si>
  <si>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</si>
  <si>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</si>
  <si>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</si>
  <si>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</si>
  <si>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</si>
  <si>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</si>
  <si>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</si>
  <si>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</si>
  <si>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</si>
  <si>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</si>
  <si>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</si>
  <si>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</si>
  <si>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</si>
  <si>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</si>
  <si>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</si>
  <si>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</si>
  <si>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</si>
  <si>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</si>
  <si>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</si>
  <si>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</si>
  <si>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</si>
  <si>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</si>
  <si>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</si>
  <si>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</si>
  <si>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</si>
  <si>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</si>
  <si>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</si>
  <si>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</si>
  <si>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</si>
  <si>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</si>
  <si>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</si>
  <si>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</si>
  <si>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</si>
  <si>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</si>
  <si>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</si>
  <si>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</si>
  <si>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</si>
  <si>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</si>
  <si>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</si>
  <si>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</si>
  <si>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</si>
  <si>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</si>
  <si>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</si>
  <si>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</si>
  <si>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</si>
  <si>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</si>
  <si>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</si>
  <si>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</si>
  <si>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</si>
  <si>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</si>
  <si>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</si>
  <si>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</si>
  <si>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</si>
  <si>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</si>
  <si>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</si>
  <si>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</si>
  <si>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</si>
  <si>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</si>
  <si>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</si>
  <si>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</si>
  <si>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</si>
  <si>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</si>
  <si>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</si>
  <si>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</si>
  <si>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</si>
  <si>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</si>
  <si>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</si>
  <si>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</si>
  <si>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</si>
  <si>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</si>
  <si>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</si>
  <si>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</si>
  <si>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</si>
  <si>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</si>
  <si>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</si>
  <si>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</si>
  <si>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</si>
  <si>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</si>
  <si>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</si>
  <si>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</si>
  <si>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</si>
  <si>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</si>
  <si>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</si>
  <si>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</si>
  <si>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</si>
  <si>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</si>
  <si>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</si>
  <si>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</si>
  <si>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</si>
  <si>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</si>
  <si>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</si>
  <si>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</si>
  <si>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</si>
  <si>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</si>
  <si>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</si>
  <si>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</si>
  <si>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</si>
  <si>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</si>
  <si>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</si>
  <si>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</si>
  <si>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</si>
  <si>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</si>
  <si>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</si>
  <si>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</si>
  <si>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</si>
  <si>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</si>
  <si>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</si>
  <si>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</si>
  <si>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</si>
  <si>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</si>
  <si>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</si>
  <si>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</si>
  <si>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</si>
  <si>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</si>
  <si>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</si>
  <si>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</si>
  <si>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</si>
  <si>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</si>
  <si>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</si>
  <si>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</si>
  <si>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</si>
  <si>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</si>
  <si>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</si>
  <si>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</si>
  <si>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</si>
  <si>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</si>
  <si>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</si>
  <si>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</si>
  <si>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</si>
  <si>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</si>
  <si>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</si>
  <si>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</si>
  <si>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</si>
  <si>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</si>
  <si>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</si>
  <si>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</si>
  <si>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</si>
  <si>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</si>
  <si>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</si>
  <si>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</si>
  <si>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</si>
  <si>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</si>
  <si>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</si>
  <si>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</si>
  <si>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</si>
  <si>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</si>
  <si>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</si>
  <si>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</si>
  <si>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</si>
  <si>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</si>
  <si>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</si>
  <si>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</si>
  <si>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</si>
  <si>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</si>
  <si>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</si>
  <si>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</si>
  <si>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</si>
  <si>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</si>
  <si>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</si>
  <si>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</si>
  <si>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</si>
  <si>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</si>
  <si>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</si>
  <si>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</si>
  <si>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</si>
  <si>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</si>
  <si>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</si>
  <si>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</si>
  <si>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</si>
  <si>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</si>
  <si>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</si>
  <si>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</si>
  <si>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</si>
  <si>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</si>
  <si>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</si>
  <si>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</si>
  <si>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</si>
  <si>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</si>
  <si>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</si>
  <si>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</si>
  <si>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</si>
  <si>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</si>
  <si>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</si>
  <si>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</si>
  <si>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</si>
  <si>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</si>
  <si>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</si>
  <si>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</si>
  <si>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</si>
  <si>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</si>
  <si>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</si>
  <si>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</si>
  <si>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</si>
  <si>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</si>
  <si>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</si>
  <si>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</si>
  <si>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</si>
  <si>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</si>
  <si>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</si>
  <si>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</si>
  <si>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</si>
  <si>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</si>
  <si>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</si>
  <si>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</si>
  <si>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</si>
  <si>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</si>
  <si>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</si>
  <si>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</si>
  <si>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</si>
  <si>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</si>
  <si>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</si>
  <si>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</si>
  <si>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</si>
  <si>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</si>
  <si>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</si>
  <si>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</si>
  <si>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</si>
  <si>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</si>
  <si>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</si>
  <si>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</si>
  <si>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</si>
  <si>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</si>
  <si>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</si>
  <si>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</si>
  <si>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</si>
  <si>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</si>
  <si>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</si>
  <si>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</si>
  <si>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</si>
  <si>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</si>
  <si>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</si>
  <si>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</si>
  <si>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</si>
  <si>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</si>
  <si>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</si>
  <si>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</si>
  <si>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</si>
  <si>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</si>
  <si>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</si>
  <si>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</si>
  <si>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</si>
  <si>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</si>
  <si>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</si>
  <si>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</si>
  <si>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</si>
  <si>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</si>
  <si>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</si>
  <si>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</si>
  <si>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</si>
  <si>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</si>
  <si>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</si>
  <si>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</si>
  <si>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</si>
  <si>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</si>
  <si>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</si>
  <si>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</si>
  <si>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</si>
  <si>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</si>
  <si>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</si>
  <si>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</si>
  <si>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</si>
  <si>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</si>
  <si>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</si>
  <si>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</si>
  <si>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</si>
  <si>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</si>
  <si>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</si>
  <si>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</si>
  <si>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</si>
  <si>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</si>
  <si>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</si>
  <si>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</si>
  <si>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</si>
  <si>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</si>
  <si>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</si>
  <si>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</si>
  <si>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</si>
  <si>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</si>
  <si>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</si>
  <si>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</si>
  <si>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</si>
  <si>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</si>
  <si>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</si>
  <si>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</si>
  <si>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</si>
  <si>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</si>
  <si>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</si>
  <si>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</si>
  <si>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</si>
  <si>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</si>
  <si>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</si>
  <si>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</si>
  <si>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</si>
  <si>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</si>
  <si>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</si>
  <si>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</si>
  <si>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</si>
  <si>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</si>
  <si>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</si>
  <si>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</si>
  <si>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</si>
  <si>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</si>
  <si>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</si>
  <si>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</si>
  <si>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</si>
  <si>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</si>
  <si>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</si>
  <si>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</si>
  <si>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</si>
  <si>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</si>
  <si>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</si>
  <si>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</si>
  <si>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</si>
  <si>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</si>
  <si>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</si>
  <si>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</si>
  <si>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</si>
  <si>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</si>
  <si>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</si>
  <si>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</si>
  <si>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</si>
  <si>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</si>
  <si>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</si>
  <si>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</si>
  <si>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</si>
  <si>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</si>
  <si>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</si>
  <si>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</si>
  <si>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</si>
  <si>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</si>
  <si>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</si>
  <si>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</si>
  <si>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</si>
  <si>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</si>
  <si>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</si>
  <si>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</si>
  <si>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</si>
  <si>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</si>
  <si>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</si>
  <si>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</si>
  <si>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</si>
  <si>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</si>
  <si>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</si>
  <si>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</si>
  <si>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</si>
  <si>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</si>
  <si>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</si>
  <si>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</si>
  <si>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</si>
  <si>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</si>
  <si>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</si>
  <si>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</si>
  <si>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</si>
  <si>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</si>
  <si>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</si>
  <si>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</si>
  <si>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</si>
  <si>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</si>
  <si>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</si>
  <si>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</si>
  <si>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</si>
  <si>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</si>
  <si>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</si>
  <si>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</si>
  <si>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</si>
  <si>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</si>
  <si>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</si>
  <si>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</si>
  <si>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</si>
  <si>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</si>
  <si>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</si>
  <si>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</si>
  <si>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</si>
  <si>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</si>
  <si>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</si>
  <si>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</si>
  <si>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</si>
  <si>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</si>
  <si>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</si>
  <si>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</si>
  <si>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</si>
  <si>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</si>
  <si>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</si>
  <si>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</si>
  <si>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</si>
  <si>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</si>
  <si>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</si>
  <si>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</si>
  <si>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</si>
  <si>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</si>
  <si>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</si>
  <si>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</si>
  <si>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</si>
  <si>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</si>
  <si>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</si>
  <si>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</si>
  <si>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</si>
  <si>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</si>
  <si>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</si>
  <si>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</si>
  <si>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</si>
  <si>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</si>
  <si>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</si>
  <si>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</si>
  <si>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</si>
  <si>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</si>
  <si>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</si>
  <si>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</si>
  <si>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</si>
  <si>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</si>
  <si>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</si>
  <si>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</si>
  <si>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</si>
  <si>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</si>
  <si>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</si>
  <si>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</si>
  <si>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</si>
  <si>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</si>
  <si>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</si>
  <si>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</si>
  <si>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</si>
  <si>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</si>
  <si>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</si>
  <si>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</si>
  <si>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</si>
  <si>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</si>
  <si>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</si>
  <si>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</si>
  <si>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</si>
  <si>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</si>
  <si>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</si>
  <si>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</si>
  <si>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</si>
  <si>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</si>
  <si>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</si>
  <si>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</si>
  <si>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</si>
  <si>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</si>
  <si>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</si>
  <si>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</si>
  <si>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</si>
  <si>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</si>
  <si>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</si>
  <si>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</si>
  <si>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</si>
  <si>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</si>
  <si>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</si>
  <si>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</si>
  <si>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</si>
  <si>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</si>
  <si>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</si>
  <si>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</si>
  <si>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</si>
  <si>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</si>
  <si>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</si>
  <si>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</si>
  <si>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</si>
  <si>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</si>
  <si>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</si>
  <si>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</si>
  <si>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</si>
  <si>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</si>
  <si>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</si>
  <si>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</si>
  <si>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</si>
  <si>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</si>
  <si>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</si>
  <si>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</si>
  <si>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</si>
  <si>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</si>
  <si>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</si>
  <si>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</si>
  <si>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</si>
  <si>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</si>
  <si>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</si>
  <si>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</si>
  <si>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</si>
  <si>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</si>
  <si>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</si>
  <si>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</si>
  <si>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</si>
  <si>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</si>
  <si>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</si>
  <si>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</si>
  <si>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</si>
  <si>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</si>
  <si>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</si>
  <si>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</si>
  <si>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</si>
  <si>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</si>
  <si>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</si>
  <si>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</si>
  <si>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</si>
  <si>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</si>
  <si>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</si>
  <si>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</si>
  <si>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</si>
  <si>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</si>
  <si>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</si>
  <si>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</si>
  <si>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</si>
  <si>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</si>
  <si>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</si>
  <si>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</si>
  <si>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</si>
  <si>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</si>
  <si>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</si>
  <si>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</si>
  <si>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</si>
  <si>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</si>
  <si>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</si>
  <si>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</si>
  <si>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</si>
  <si>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</si>
  <si>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</si>
  <si>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</si>
  <si>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</si>
  <si>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</si>
  <si>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</si>
  <si>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</si>
  <si>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</si>
  <si>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</si>
  <si>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</si>
  <si>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</si>
  <si>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</si>
  <si>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</si>
  <si>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</si>
  <si>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</si>
  <si>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</si>
  <si>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</si>
  <si>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</si>
  <si>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</si>
  <si>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</si>
  <si>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</si>
  <si>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</si>
  <si>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</si>
  <si>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</si>
  <si>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</si>
  <si>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</si>
  <si>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</si>
  <si>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</si>
  <si>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</si>
  <si>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</si>
  <si>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</si>
  <si>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</si>
  <si>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</si>
  <si>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</si>
  <si>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</si>
  <si>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</si>
  <si>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</si>
  <si>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</si>
  <si>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</si>
  <si>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</si>
  <si>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</si>
  <si>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</si>
  <si>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</si>
  <si>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</si>
  <si>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</si>
  <si>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</si>
  <si>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</si>
  <si>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</si>
  <si>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</si>
  <si>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</si>
  <si>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</si>
  <si>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</si>
  <si>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</si>
  <si>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</si>
  <si>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</si>
  <si>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</si>
  <si>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</si>
  <si>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</si>
  <si>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</si>
  <si>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</si>
  <si>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</si>
  <si>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</si>
  <si>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</si>
  <si>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</si>
  <si>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</si>
  <si>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</si>
  <si>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</si>
  <si>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</si>
  <si>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</si>
  <si>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</si>
  <si>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</si>
  <si>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</si>
  <si>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</si>
  <si>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</si>
  <si>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</si>
  <si>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</si>
  <si>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</si>
  <si>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</si>
  <si>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</si>
  <si>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</si>
  <si>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</si>
  <si>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</si>
  <si>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</si>
  <si>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</si>
  <si>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</si>
  <si>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</si>
  <si>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</si>
  <si>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</si>
  <si>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</si>
  <si>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</si>
  <si>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</si>
  <si>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</si>
  <si>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</si>
  <si>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</si>
  <si>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</si>
  <si>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</si>
  <si>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</si>
  <si>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</si>
  <si>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</si>
  <si>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</si>
  <si>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</si>
  <si>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</si>
  <si>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</si>
  <si>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</si>
  <si>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</si>
  <si>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</si>
  <si>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</si>
  <si>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</si>
  <si>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</si>
  <si>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</si>
  <si>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</si>
  <si>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</si>
  <si>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</si>
  <si>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</si>
  <si>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</si>
  <si>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</si>
  <si>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</si>
  <si>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</si>
  <si>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</si>
  <si>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</si>
  <si>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</si>
  <si>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</si>
  <si>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</si>
  <si>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</si>
  <si>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</si>
  <si>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</si>
  <si>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</si>
  <si>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</si>
  <si>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</si>
  <si>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</si>
  <si>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</si>
  <si>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</si>
  <si>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</si>
  <si>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</si>
  <si>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</si>
  <si>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</si>
  <si>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</si>
  <si>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</si>
  <si>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</si>
  <si>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</si>
  <si>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</si>
  <si>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</si>
  <si>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</si>
  <si>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</si>
  <si>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</si>
  <si>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</si>
  <si>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</si>
  <si>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</si>
  <si>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</si>
  <si>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</si>
  <si>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</si>
  <si>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</si>
  <si>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</si>
  <si>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</si>
  <si>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</si>
  <si>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</si>
  <si>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</si>
  <si>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</si>
  <si>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</si>
  <si>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</si>
  <si>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</si>
  <si>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</si>
  <si>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</si>
  <si>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</si>
  <si>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</si>
  <si>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</si>
  <si>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</si>
  <si>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</si>
  <si>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</si>
  <si>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</si>
  <si>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</si>
  <si>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</si>
  <si>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</si>
  <si>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</si>
  <si>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</si>
  <si>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</si>
  <si>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</si>
  <si>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</si>
  <si>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</si>
  <si>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</si>
  <si>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</si>
  <si>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</si>
  <si>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</si>
  <si>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</si>
  <si>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</si>
  <si>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</si>
  <si>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</si>
  <si>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</si>
  <si>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</si>
  <si>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</si>
  <si>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</si>
  <si>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</si>
  <si>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</si>
  <si>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</si>
  <si>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</si>
  <si>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</si>
  <si>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</si>
  <si>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</si>
  <si>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</si>
  <si>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</si>
  <si>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</si>
  <si>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</si>
  <si>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</si>
  <si>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</si>
  <si>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</si>
  <si>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</si>
  <si>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</si>
  <si>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</si>
  <si>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</si>
  <si>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</si>
  <si>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</si>
  <si>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</si>
  <si>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</si>
  <si>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</si>
  <si>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</si>
  <si>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</si>
  <si>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</si>
  <si>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</si>
  <si>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</si>
  <si>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</si>
  <si>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</si>
  <si>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</si>
  <si>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</si>
  <si>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</si>
  <si>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</si>
  <si>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</si>
  <si>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</si>
  <si>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</si>
  <si>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</si>
  <si>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</si>
  <si>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</si>
  <si>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</si>
  <si>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</si>
  <si>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</si>
  <si>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</si>
  <si>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</si>
  <si>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</si>
  <si>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</si>
  <si>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</si>
  <si>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</si>
  <si>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</si>
  <si>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</si>
  <si>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</si>
  <si>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</si>
  <si>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</si>
  <si>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</si>
  <si>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</si>
  <si>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</si>
  <si>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</si>
  <si>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</si>
  <si>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</si>
  <si>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</si>
  <si>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</si>
  <si>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</si>
  <si>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</si>
  <si>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</si>
  <si>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</si>
  <si>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</si>
  <si>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</si>
  <si>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</si>
  <si>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</si>
  <si>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</si>
  <si>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</si>
  <si>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</si>
  <si>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</si>
  <si>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</si>
  <si>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</si>
  <si>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</si>
  <si>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</si>
  <si>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</si>
  <si>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</si>
  <si>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</si>
  <si>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</si>
  <si>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</si>
  <si>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</si>
  <si>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</si>
  <si>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</si>
  <si>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</si>
  <si>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</si>
  <si>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</si>
  <si>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</si>
  <si>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</si>
  <si>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</si>
  <si>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</si>
  <si>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</si>
  <si>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</si>
  <si>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</si>
  <si>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</si>
  <si>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</si>
  <si>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</si>
  <si>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</si>
  <si>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</si>
  <si>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</si>
  <si>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</si>
  <si>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</si>
  <si>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</si>
  <si>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</si>
  <si>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</si>
  <si>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</si>
  <si>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</si>
  <si>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</si>
  <si>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</si>
  <si>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</si>
  <si>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</si>
  <si>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</si>
  <si>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</si>
  <si>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</si>
  <si>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</si>
  <si>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</si>
  <si>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</si>
  <si>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</si>
  <si>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</si>
  <si>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</si>
  <si>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</si>
  <si>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</si>
  <si>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</si>
  <si>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</si>
  <si>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</si>
  <si>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</si>
  <si>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</si>
  <si>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</si>
  <si>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</si>
  <si>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</si>
  <si>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</si>
  <si>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</si>
  <si>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</si>
  <si>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</si>
  <si>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</si>
  <si>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</si>
  <si>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</si>
  <si>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</si>
  <si>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</si>
  <si>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</si>
  <si>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</si>
  <si>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</si>
  <si>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</si>
  <si>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</si>
  <si>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</si>
  <si>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</si>
  <si>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</si>
  <si>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</si>
  <si>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</si>
  <si>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</si>
  <si>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</si>
  <si>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</si>
  <si>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</si>
  <si>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</si>
  <si>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</si>
  <si>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</si>
  <si>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</si>
  <si>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</si>
  <si>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</si>
  <si>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</si>
  <si>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</si>
  <si>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</si>
  <si>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</si>
  <si>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</si>
  <si>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</si>
  <si>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</si>
  <si>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</si>
  <si>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</si>
  <si>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</si>
  <si>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</si>
  <si>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</si>
  <si>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</si>
  <si>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</si>
  <si>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</si>
  <si>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</si>
  <si>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</si>
  <si>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</si>
  <si>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</si>
  <si>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</si>
  <si>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</si>
  <si>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</si>
  <si>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</si>
  <si>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</si>
  <si>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</si>
  <si>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</si>
  <si>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</si>
  <si>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</si>
  <si>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</si>
  <si>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</si>
  <si>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</si>
  <si>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</si>
  <si>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</si>
  <si>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</si>
  <si>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</si>
  <si>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</si>
  <si>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</si>
  <si>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</si>
  <si>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</si>
  <si>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</si>
  <si>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</si>
  <si>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</si>
  <si>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</si>
  <si>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</si>
  <si>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</si>
  <si>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</si>
  <si>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</si>
  <si>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</si>
  <si>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</si>
  <si>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</si>
  <si>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</si>
  <si>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</si>
  <si>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</si>
  <si>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</si>
  <si>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</si>
  <si>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</si>
  <si>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</si>
  <si>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</si>
  <si>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</si>
  <si>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</si>
  <si>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</si>
  <si>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</si>
  <si>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</si>
  <si>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</si>
  <si>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</si>
  <si>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</si>
  <si>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</si>
  <si>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</si>
  <si>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</si>
  <si>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</si>
  <si>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</si>
  <si>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</si>
  <si>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</si>
  <si>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</si>
  <si>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</si>
  <si>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</si>
  <si>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</si>
  <si>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</si>
  <si>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</si>
  <si>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</si>
  <si>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</si>
  <si>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</si>
  <si>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</si>
  <si>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</si>
  <si>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</si>
  <si>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</si>
  <si>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</si>
  <si>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</si>
  <si>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</si>
  <si>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</si>
  <si>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</si>
  <si>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</si>
  <si>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</si>
  <si>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</si>
  <si>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</si>
  <si>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</si>
  <si>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</si>
  <si>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</si>
  <si>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</si>
  <si>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</si>
  <si>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</si>
  <si>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</si>
  <si>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</si>
  <si>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</si>
  <si>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</si>
  <si>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</si>
  <si>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</si>
  <si>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</si>
  <si>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</si>
  <si>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</si>
  <si>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</si>
  <si>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</si>
  <si>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</si>
  <si>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</si>
  <si>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</si>
  <si>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</si>
  <si>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</si>
  <si>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</si>
  <si>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</si>
  <si>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</si>
  <si>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</si>
  <si>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</si>
  <si>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</si>
  <si>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</si>
  <si>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</si>
  <si>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</si>
  <si>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</si>
  <si>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</si>
  <si>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</si>
  <si>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</si>
  <si>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</si>
  <si>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</si>
  <si>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</si>
  <si>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</si>
  <si>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</si>
  <si>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</si>
  <si>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</si>
  <si>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</si>
  <si>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</si>
  <si>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</si>
  <si>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</si>
  <si>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</si>
  <si>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</si>
  <si>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</si>
  <si>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</si>
  <si>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</si>
  <si>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</si>
  <si>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</si>
  <si>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</si>
  <si>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</si>
  <si>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</si>
  <si>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</si>
  <si>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</si>
  <si>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</si>
  <si>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</si>
  <si>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</si>
  <si>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</si>
  <si>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</si>
  <si>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</si>
  <si>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</si>
  <si>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</si>
  <si>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</si>
  <si>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</si>
  <si>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</si>
  <si>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</si>
  <si>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</si>
  <si>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</si>
  <si>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</si>
  <si>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</si>
  <si>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</si>
  <si>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</si>
  <si>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</si>
  <si>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</si>
  <si>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</si>
  <si>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</si>
  <si>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</si>
  <si>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</si>
  <si>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</si>
  <si>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</si>
  <si>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</si>
  <si>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</si>
  <si>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</si>
  <si>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</si>
  <si>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</si>
  <si>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</si>
  <si>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</si>
  <si>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</si>
  <si>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</si>
  <si>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</si>
  <si>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</si>
  <si>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</si>
  <si>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</si>
  <si>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</si>
  <si>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</si>
  <si>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</si>
  <si>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</si>
  <si>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</si>
  <si>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</si>
  <si>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</si>
  <si>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</si>
  <si>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</si>
  <si>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</si>
  <si>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</si>
  <si>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</si>
  <si>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</si>
  <si>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</si>
  <si>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</si>
  <si>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</si>
  <si>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</si>
  <si>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</si>
  <si>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</si>
  <si>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</si>
  <si>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</si>
  <si>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</si>
  <si>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</si>
  <si>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</si>
  <si>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</si>
  <si>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</si>
  <si>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</si>
  <si>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</si>
  <si>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</si>
  <si>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</si>
  <si>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</si>
  <si>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</si>
  <si>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</si>
  <si>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</si>
  <si>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</si>
  <si>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</si>
  <si>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</si>
  <si>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</si>
  <si>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</si>
  <si>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</si>
  <si>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</si>
  <si>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</si>
  <si>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</si>
  <si>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</si>
  <si>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</si>
  <si>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</si>
  <si>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</si>
  <si>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</si>
  <si>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</si>
  <si>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</si>
  <si>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</si>
  <si>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</si>
  <si>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</si>
  <si>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</si>
  <si>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</si>
  <si>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</si>
  <si>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</si>
  <si>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</si>
  <si>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</si>
  <si>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</si>
  <si>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</si>
  <si>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</si>
  <si>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</si>
  <si>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</si>
  <si>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</si>
  <si>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</si>
  <si>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</si>
  <si>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</si>
  <si>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</si>
  <si>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</si>
  <si>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</si>
  <si>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</si>
  <si>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</si>
  <si>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</si>
  <si>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</si>
  <si>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</si>
  <si>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</si>
  <si>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</si>
  <si>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</si>
  <si>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</si>
  <si>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</si>
  <si>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</si>
  <si>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</si>
  <si>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</si>
  <si>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</si>
  <si>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</si>
  <si>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</si>
  <si>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</si>
  <si>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</si>
  <si>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</si>
  <si>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</si>
  <si>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</si>
  <si>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</si>
  <si>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</si>
  <si>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</si>
  <si>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</si>
  <si>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</si>
  <si>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</si>
  <si>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</si>
  <si>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</si>
  <si>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</si>
  <si>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</si>
  <si>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</si>
  <si>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</si>
  <si>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</si>
  <si>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</si>
  <si>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</si>
  <si>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</si>
  <si>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</si>
  <si>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</si>
  <si>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</si>
  <si>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</si>
  <si>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</si>
  <si>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</si>
  <si>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</si>
  <si>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</si>
  <si>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</si>
  <si>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</si>
  <si>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</si>
  <si>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</si>
  <si>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</si>
  <si>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</si>
  <si>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</si>
  <si>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</si>
  <si>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</si>
  <si>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</si>
  <si>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</si>
  <si>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</si>
  <si>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</si>
  <si>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</si>
  <si>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</si>
  <si>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</si>
  <si>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</si>
  <si>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</si>
  <si>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</si>
  <si>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</si>
  <si>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</si>
  <si>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</si>
  <si>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</si>
  <si>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</si>
  <si>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</si>
  <si>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</si>
  <si>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</si>
  <si>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</si>
  <si>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</si>
  <si>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</si>
  <si>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</si>
  <si>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</si>
  <si>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</si>
  <si>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</si>
  <si>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</si>
  <si>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</si>
  <si>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</si>
  <si>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</si>
  <si>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</si>
  <si>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</si>
  <si>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</si>
  <si>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</si>
  <si>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</si>
  <si>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</si>
  <si>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</si>
  <si>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</si>
  <si>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</si>
  <si>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</si>
  <si>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</si>
  <si>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</si>
  <si>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</si>
  <si>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</si>
  <si>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</si>
  <si>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</si>
  <si>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</si>
  <si>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</si>
  <si>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</si>
  <si>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</si>
  <si>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</si>
  <si>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</si>
  <si>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</si>
  <si>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</si>
  <si>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</si>
  <si>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</si>
  <si>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</si>
  <si>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</si>
  <si>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</si>
  <si>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</si>
  <si>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</si>
  <si>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</si>
  <si>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</si>
  <si>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</si>
  <si>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</si>
  <si>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</si>
  <si>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</si>
  <si>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</si>
  <si>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</si>
  <si>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</si>
  <si>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</si>
  <si>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</si>
  <si>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</si>
  <si>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</si>
  <si>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</si>
  <si>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</si>
  <si>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</si>
  <si>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</si>
  <si>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</si>
  <si>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</si>
  <si>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</si>
  <si>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</si>
  <si>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</si>
  <si>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</si>
  <si>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</si>
  <si>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</si>
  <si>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</si>
  <si>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</si>
  <si>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</si>
  <si>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</si>
  <si>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</si>
  <si>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</si>
  <si>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</si>
  <si>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</si>
  <si>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</si>
  <si>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</si>
  <si>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</si>
  <si>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</si>
  <si>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</si>
  <si>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</si>
  <si>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</si>
  <si>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</si>
  <si>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</si>
  <si>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</si>
  <si>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</si>
  <si>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</si>
  <si>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</si>
  <si>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</si>
  <si>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</si>
  <si>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</si>
  <si>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</si>
  <si>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</si>
  <si>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</si>
  <si>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</si>
  <si>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</si>
  <si>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</si>
  <si>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</si>
  <si>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</si>
  <si>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</si>
  <si>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</si>
  <si>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</si>
  <si>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</si>
  <si>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</si>
  <si>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</si>
  <si>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</si>
  <si>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</si>
  <si>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</si>
  <si>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</si>
  <si>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</si>
  <si>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</si>
  <si>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</si>
  <si>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</si>
  <si>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</si>
  <si>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</si>
  <si>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</si>
  <si>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</si>
  <si>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</si>
  <si>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</si>
  <si>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</si>
  <si>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</si>
  <si>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</si>
  <si>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</si>
  <si>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</si>
  <si>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</si>
  <si>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</si>
  <si>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</si>
  <si>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</si>
  <si>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</si>
  <si>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</si>
  <si>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</si>
  <si>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</si>
  <si>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</si>
  <si>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</si>
  <si>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</si>
  <si>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</si>
  <si>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</si>
  <si>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</si>
  <si>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</si>
  <si>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</si>
  <si>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</si>
  <si>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</si>
  <si>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</si>
  <si>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</si>
  <si>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</si>
  <si>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</si>
  <si>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</si>
  <si>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</si>
  <si>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</si>
  <si>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</si>
  <si>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</si>
  <si>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</si>
  <si>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</si>
  <si>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</si>
  <si>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</si>
  <si>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</si>
  <si>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</si>
  <si>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</si>
  <si>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</si>
  <si>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</si>
  <si>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</si>
  <si>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</si>
  <si>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</si>
  <si>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</si>
  <si>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</si>
  <si>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</si>
  <si>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</si>
  <si>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</si>
  <si>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</si>
  <si>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</si>
  <si>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</si>
  <si>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</si>
  <si>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</si>
  <si>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</si>
  <si>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</si>
  <si>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</si>
  <si>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</si>
  <si>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</si>
  <si>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</si>
  <si>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</si>
  <si>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</si>
  <si>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</si>
  <si>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</si>
  <si>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</si>
  <si>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</si>
  <si>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</si>
  <si>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</si>
  <si>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</si>
  <si>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</si>
  <si>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</si>
  <si>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</si>
  <si>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</si>
  <si>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</si>
  <si>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</si>
  <si>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</si>
  <si>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</si>
  <si>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</si>
  <si>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</si>
  <si>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</si>
  <si>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</si>
  <si>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</si>
  <si>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</si>
  <si>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</si>
  <si>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</si>
  <si>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</si>
  <si>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</si>
  <si>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</si>
  <si>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</si>
  <si>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</si>
  <si>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</si>
  <si>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</si>
  <si>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</si>
  <si>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</si>
  <si>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</si>
  <si>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</si>
  <si>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</si>
  <si>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</si>
  <si>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</si>
  <si>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</si>
  <si>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</si>
  <si>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</si>
  <si>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</si>
  <si>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</si>
  <si>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</si>
  <si>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</si>
  <si>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</si>
  <si>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</si>
  <si>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</si>
  <si>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</si>
  <si>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</si>
  <si>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</si>
  <si>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</si>
  <si>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</si>
  <si>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</si>
  <si>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</si>
  <si>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</si>
  <si>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</si>
  <si>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</si>
  <si>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</si>
  <si>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</si>
  <si>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</si>
  <si>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</si>
  <si>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</si>
  <si>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</si>
  <si>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</si>
  <si>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</si>
  <si>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</si>
  <si>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</si>
  <si>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</si>
  <si>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</si>
  <si>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</si>
  <si>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</si>
  <si>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</si>
  <si>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</si>
  <si>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</si>
  <si>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</si>
  <si>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</si>
  <si>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</si>
  <si>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</si>
  <si>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</si>
  <si>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</si>
  <si>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</si>
  <si>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</si>
  <si>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</si>
  <si>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</si>
  <si>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</si>
  <si>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</si>
  <si>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</si>
  <si>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</si>
  <si>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</si>
  <si>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</si>
  <si>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</si>
  <si>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</si>
  <si>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</si>
  <si>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</si>
  <si>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</si>
  <si>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</si>
  <si>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</si>
  <si>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</si>
  <si>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</si>
  <si>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</si>
  <si>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</si>
  <si>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</si>
  <si>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</si>
  <si>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</si>
  <si>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</si>
  <si>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</si>
  <si>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</si>
  <si>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</si>
  <si>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</si>
  <si>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</si>
  <si>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</si>
  <si>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</si>
  <si>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</si>
  <si>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</si>
  <si>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</si>
  <si>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</si>
  <si>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</si>
  <si>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</si>
  <si>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</si>
  <si>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</si>
  <si>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</si>
  <si>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</si>
  <si>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</si>
  <si>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</si>
  <si>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</si>
  <si>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</si>
  <si>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</si>
  <si>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</si>
  <si>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</si>
  <si>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</si>
  <si>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</si>
  <si>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</si>
  <si>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</si>
  <si>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</si>
  <si>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</si>
  <si>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</si>
  <si>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</si>
  <si>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</si>
  <si>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</si>
  <si>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</si>
  <si>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</si>
  <si>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</si>
  <si>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</si>
  <si>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</si>
  <si>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</si>
  <si>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</si>
  <si>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</si>
  <si>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</si>
  <si>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</si>
  <si>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</si>
  <si>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</si>
  <si>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</si>
  <si>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</si>
  <si>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</si>
  <si>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</si>
  <si>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</si>
  <si>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</si>
  <si>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</si>
  <si>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</si>
  <si>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</si>
  <si>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</si>
  <si>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</si>
  <si>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</si>
  <si>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</si>
  <si>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</si>
  <si>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</si>
  <si>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</si>
  <si>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</si>
  <si>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</si>
  <si>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</si>
  <si>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</si>
  <si>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</si>
  <si>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</si>
  <si>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</si>
  <si>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</si>
  <si>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</si>
  <si>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</si>
  <si>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</si>
  <si>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</si>
  <si>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</si>
  <si>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</si>
  <si>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</si>
  <si>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</si>
  <si>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</si>
  <si>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</si>
  <si>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</si>
  <si>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</si>
  <si>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</si>
  <si>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</si>
  <si>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</si>
  <si>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</si>
  <si>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</si>
  <si>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</si>
  <si>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</si>
  <si>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</si>
  <si>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</si>
  <si>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</si>
  <si>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</si>
  <si>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</si>
  <si>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</si>
  <si>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</si>
  <si>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</si>
  <si>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</si>
  <si>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</si>
  <si>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</si>
  <si>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</si>
  <si>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</si>
  <si>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</si>
  <si>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</si>
  <si>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</si>
  <si>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</si>
  <si>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</si>
  <si>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</si>
  <si>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</si>
  <si>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</si>
  <si>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</si>
  <si>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</si>
  <si>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</si>
  <si>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</si>
  <si>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</si>
  <si>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</si>
  <si>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</si>
  <si>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</si>
  <si>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</si>
  <si>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</si>
  <si>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</si>
  <si>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</si>
  <si>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</si>
  <si>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</si>
  <si>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</si>
  <si>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</si>
  <si>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</si>
  <si>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</si>
  <si>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</si>
  <si>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</si>
  <si>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</si>
  <si>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</si>
  <si>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</si>
  <si>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</si>
  <si>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</si>
  <si>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</si>
  <si>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</si>
  <si>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</si>
  <si>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</si>
  <si>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</si>
  <si>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</si>
  <si>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</si>
  <si>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</si>
  <si>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</si>
  <si>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</si>
  <si>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</si>
  <si>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</si>
  <si>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</si>
  <si>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</si>
  <si>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</si>
  <si>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</si>
  <si>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</si>
  <si>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</si>
  <si>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</si>
  <si>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</si>
  <si>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</si>
  <si>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</si>
  <si>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</si>
  <si>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</si>
  <si>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</si>
  <si>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</si>
  <si>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</si>
  <si>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</si>
  <si>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</si>
  <si>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</si>
  <si>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</si>
  <si>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</si>
  <si>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</si>
  <si>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</si>
  <si>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</si>
  <si>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</si>
  <si>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</si>
  <si>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</si>
  <si>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</si>
  <si>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</si>
  <si>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</si>
  <si>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</si>
  <si>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</si>
  <si>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</si>
  <si>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</si>
  <si>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</si>
  <si>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</si>
  <si>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</si>
  <si>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</si>
  <si>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</si>
  <si>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</si>
  <si>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</si>
  <si>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</si>
  <si>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</si>
  <si>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</si>
  <si>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</si>
  <si>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</si>
  <si>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</si>
  <si>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</si>
  <si>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</si>
  <si>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</si>
  <si>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</si>
  <si>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</si>
  <si>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</si>
  <si>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</si>
  <si>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</si>
  <si>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</si>
  <si>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</si>
  <si>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</si>
  <si>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</si>
  <si>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</si>
  <si>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</si>
  <si>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</si>
  <si>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</si>
  <si>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</si>
  <si>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</si>
  <si>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</si>
  <si>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</si>
  <si>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</si>
  <si>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</si>
  <si>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</si>
  <si>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</si>
  <si>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</si>
  <si>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</si>
  <si>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</si>
  <si>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</si>
  <si>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</si>
  <si>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</si>
  <si>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</si>
  <si>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</si>
  <si>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</si>
  <si>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</si>
  <si>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</si>
  <si>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</si>
  <si>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</si>
  <si>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</si>
  <si>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</si>
  <si>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</si>
  <si>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</si>
  <si>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</si>
  <si>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</si>
  <si>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</si>
  <si>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</si>
  <si>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</si>
  <si>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</si>
  <si>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</si>
  <si>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</si>
  <si>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</si>
  <si>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</si>
  <si>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</si>
  <si>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</si>
  <si>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</si>
  <si>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</si>
  <si>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</si>
  <si>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</si>
  <si>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</si>
  <si>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</si>
  <si>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</si>
  <si>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</si>
  <si>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</si>
  <si>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</si>
  <si>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</si>
  <si>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</si>
  <si>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</si>
  <si>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</si>
  <si>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</si>
  <si>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</si>
  <si>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</si>
  <si>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</si>
  <si>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</si>
  <si>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</si>
  <si>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</si>
  <si>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</si>
  <si>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</si>
  <si>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</si>
  <si>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</si>
  <si>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</si>
  <si>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</si>
  <si>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</si>
  <si>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</si>
  <si>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</si>
  <si>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</si>
  <si>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</si>
  <si>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</si>
  <si>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</si>
  <si>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</si>
  <si>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</si>
  <si>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</si>
  <si>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</si>
  <si>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</si>
  <si>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</si>
  <si>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</si>
  <si>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</si>
  <si>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</si>
  <si>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</si>
  <si>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</si>
  <si>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</si>
  <si>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</si>
  <si>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</si>
  <si>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</si>
  <si>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</si>
  <si>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</si>
  <si>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</si>
  <si>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</si>
  <si>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</si>
  <si>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</si>
  <si>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</si>
  <si>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</si>
  <si>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</si>
  <si>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</si>
  <si>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</si>
  <si>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</si>
  <si>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</si>
  <si>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</si>
  <si>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</si>
  <si>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</si>
  <si>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</si>
  <si>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</si>
  <si>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</si>
  <si>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</si>
  <si>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</si>
  <si>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</si>
  <si>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</si>
  <si>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</si>
  <si>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</si>
  <si>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</si>
  <si>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</si>
  <si>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</si>
  <si>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</si>
  <si>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</si>
  <si>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</si>
  <si>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</si>
  <si>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</si>
  <si>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</si>
  <si>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</si>
  <si>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</si>
  <si>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</si>
  <si>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</si>
  <si>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</si>
  <si>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</si>
  <si>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</si>
  <si>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</si>
  <si>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</si>
  <si>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</si>
  <si>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</si>
  <si>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</si>
  <si>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</si>
  <si>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</si>
  <si>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</si>
  <si>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</si>
  <si>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</si>
  <si>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</si>
  <si>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</si>
  <si>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</si>
  <si>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</si>
  <si>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</si>
  <si>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</si>
  <si>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</si>
  <si>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</si>
  <si>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</si>
  <si>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</si>
  <si>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</si>
  <si>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</si>
  <si>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</si>
  <si>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</si>
  <si>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</si>
  <si>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</si>
  <si>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</si>
  <si>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</si>
  <si>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</si>
  <si>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</si>
  <si>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</si>
  <si>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</si>
  <si>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</si>
  <si>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</si>
  <si>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</si>
  <si>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</si>
  <si>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</si>
  <si>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</si>
  <si>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</si>
  <si>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</si>
  <si>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</si>
  <si>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</si>
  <si>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</si>
  <si>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</si>
  <si>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</si>
  <si>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</si>
  <si>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</si>
  <si>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</si>
  <si>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</si>
  <si>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</si>
  <si>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</si>
  <si>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</si>
  <si>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</si>
  <si>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</si>
  <si>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</si>
  <si>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</si>
  <si>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</si>
  <si>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</si>
  <si>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</si>
  <si>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</si>
  <si>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</si>
  <si>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</si>
  <si>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</si>
  <si>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</si>
  <si>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</si>
  <si>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</si>
  <si>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</si>
  <si>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</si>
  <si>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</si>
  <si>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</si>
  <si>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</si>
  <si>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</si>
  <si>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</si>
  <si>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</si>
  <si>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</si>
  <si>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</si>
  <si>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</si>
  <si>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</si>
  <si>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</si>
  <si>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</si>
  <si>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</si>
  <si>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</si>
  <si>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</si>
  <si>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</si>
  <si>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</si>
  <si>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</si>
  <si>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</si>
  <si>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</si>
  <si>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</si>
  <si>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</si>
  <si>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</si>
  <si>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</si>
  <si>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</si>
  <si>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</si>
  <si>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</si>
  <si>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</si>
  <si>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</si>
  <si>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</si>
  <si>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</si>
  <si>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</si>
  <si>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</si>
  <si>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</si>
  <si>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</si>
  <si>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</si>
  <si>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</si>
  <si>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</si>
  <si>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</si>
  <si>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</si>
  <si>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</si>
  <si>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</si>
  <si>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</si>
  <si>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</si>
  <si>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</si>
  <si>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</si>
  <si>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</si>
  <si>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</si>
  <si>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</si>
  <si>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</si>
  <si>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</si>
  <si>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</si>
  <si>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</si>
  <si>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</si>
  <si>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</si>
  <si>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</si>
  <si>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</si>
  <si>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</si>
  <si>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</si>
  <si>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</si>
  <si>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</si>
  <si>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</si>
  <si>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</si>
  <si>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</si>
  <si>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</si>
  <si>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</si>
  <si>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</si>
  <si>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</si>
  <si>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</si>
  <si>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</si>
  <si>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</si>
  <si>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</si>
  <si>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</si>
  <si>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</si>
  <si>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</si>
  <si>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</si>
  <si>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</si>
  <si>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</si>
  <si>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</si>
  <si>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</si>
  <si>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</si>
  <si>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</si>
  <si>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</si>
  <si>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</si>
  <si>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</si>
  <si>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</si>
  <si>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</si>
  <si>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</si>
  <si>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</si>
  <si>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</si>
  <si>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</si>
  <si>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</si>
  <si>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</si>
  <si>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</si>
  <si>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</si>
  <si>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</si>
  <si>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</si>
  <si>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</si>
  <si>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</si>
  <si>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</si>
  <si>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</si>
  <si>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</si>
  <si>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</si>
  <si>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</si>
  <si>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</si>
  <si>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</si>
  <si>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</si>
  <si>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</si>
  <si>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</si>
  <si>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</si>
  <si>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</si>
  <si>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</si>
  <si>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</si>
  <si>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</si>
  <si>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</si>
  <si>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</si>
  <si>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</si>
  <si>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</si>
  <si>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</si>
  <si>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</si>
  <si>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</si>
  <si>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</si>
  <si>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</si>
  <si>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</si>
  <si>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</si>
  <si>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</si>
  <si>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</si>
  <si>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</si>
  <si>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</si>
  <si>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</si>
  <si>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</si>
  <si>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</si>
  <si>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</si>
  <si>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</si>
  <si>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</si>
  <si>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</si>
  <si>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</si>
  <si>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</si>
  <si>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</si>
  <si>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</si>
  <si>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</si>
  <si>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</si>
  <si>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</si>
  <si>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</si>
  <si>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</si>
  <si>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</si>
  <si>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</si>
  <si>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</si>
  <si>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</si>
  <si>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</si>
  <si>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</si>
  <si>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</si>
  <si>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</si>
  <si>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</si>
  <si>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</si>
  <si>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</si>
  <si>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</si>
  <si>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</si>
  <si>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</si>
  <si>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</si>
  <si>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</si>
  <si>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</si>
  <si>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</si>
  <si>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</si>
  <si>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</si>
  <si>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</si>
  <si>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</si>
  <si>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</si>
  <si>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</si>
  <si>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</si>
  <si>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</si>
  <si>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</si>
  <si>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</si>
  <si>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</si>
  <si>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</si>
  <si>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</si>
  <si>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</si>
  <si>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</si>
  <si>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</si>
  <si>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</si>
  <si>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</si>
  <si>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</si>
  <si>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</si>
  <si>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</si>
  <si>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</si>
  <si>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</si>
  <si>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</si>
  <si>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</si>
  <si>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</si>
  <si>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</si>
  <si>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</si>
  <si>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</si>
  <si>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</si>
  <si>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</si>
  <si>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</si>
  <si>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</si>
  <si>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</si>
  <si>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</si>
  <si>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</si>
  <si>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</si>
  <si>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</si>
  <si>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</si>
  <si>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</si>
  <si>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</si>
  <si>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</si>
  <si>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</si>
  <si>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</si>
  <si>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</si>
  <si>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</si>
  <si>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</si>
  <si>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</si>
  <si>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</si>
  <si>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</si>
  <si>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</si>
  <si>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</si>
  <si>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</si>
  <si>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</si>
  <si>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</si>
  <si>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</si>
  <si>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</si>
  <si>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</si>
  <si>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</si>
  <si>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</si>
  <si>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</si>
  <si>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</si>
  <si>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</si>
  <si>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</si>
  <si>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</si>
  <si>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</si>
  <si>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</si>
  <si>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</si>
  <si>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</si>
  <si>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</si>
  <si>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</si>
  <si>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</si>
  <si>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</si>
  <si>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</si>
  <si>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</si>
  <si>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</si>
  <si>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</si>
  <si>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</si>
  <si>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</si>
  <si>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</si>
  <si>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</si>
  <si>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</si>
  <si>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</si>
  <si>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</si>
  <si>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</si>
  <si>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</si>
  <si>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</si>
  <si>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</si>
  <si>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</si>
  <si>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</si>
  <si>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</si>
  <si>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</si>
  <si>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</si>
  <si>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</si>
  <si>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</si>
  <si>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</si>
  <si>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</si>
  <si>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</si>
  <si>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</si>
  <si>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</si>
  <si>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</si>
  <si>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</si>
  <si>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</si>
  <si>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</si>
  <si>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</si>
  <si>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</si>
  <si>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</si>
  <si>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</si>
  <si>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</si>
  <si>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</si>
  <si>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</si>
  <si>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</si>
  <si>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</si>
  <si>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</si>
  <si>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</si>
  <si>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</si>
  <si>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</si>
  <si>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</si>
  <si>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</si>
  <si>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</si>
  <si>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</si>
  <si>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</si>
  <si>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</si>
  <si>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</si>
  <si>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</si>
  <si>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</si>
  <si>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</si>
  <si>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</si>
  <si>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</si>
  <si>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</si>
  <si>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</si>
  <si>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</si>
  <si>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</si>
  <si>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</si>
  <si>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</si>
  <si>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</si>
  <si>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</si>
  <si>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</si>
  <si>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</si>
  <si>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</si>
  <si>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</si>
  <si>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</si>
  <si>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</si>
  <si>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</si>
  <si>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</si>
  <si>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</si>
  <si>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</si>
  <si>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</si>
  <si>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</si>
  <si>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</si>
  <si>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</si>
  <si>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</si>
  <si>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</si>
  <si>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</si>
  <si>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</si>
  <si>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</si>
  <si>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</si>
  <si>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</si>
  <si>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</si>
  <si>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</si>
  <si>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</si>
  <si>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</si>
  <si>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</si>
  <si>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</si>
  <si>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</si>
  <si>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</si>
  <si>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</si>
  <si>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</si>
  <si>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</si>
  <si>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</si>
  <si>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</si>
  <si>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</si>
  <si>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</si>
  <si>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</si>
  <si>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</si>
  <si>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</si>
  <si>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</si>
  <si>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</si>
  <si>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</si>
  <si>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</si>
  <si>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</si>
  <si>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</si>
  <si>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</si>
  <si>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</si>
  <si>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</si>
  <si>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</si>
  <si>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</si>
  <si>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</si>
  <si>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</si>
  <si>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</si>
  <si>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</si>
  <si>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</si>
  <si>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</si>
  <si>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</si>
  <si>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</si>
  <si>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</si>
  <si>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</si>
  <si>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</si>
  <si>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</si>
  <si>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</si>
  <si>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</si>
  <si>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</si>
  <si>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</si>
  <si>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</si>
  <si>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</si>
  <si>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</si>
  <si>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</si>
  <si>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</si>
  <si>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</si>
  <si>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</si>
  <si>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</si>
  <si>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</si>
  <si>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</si>
  <si>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</si>
  <si>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</si>
  <si>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</si>
  <si>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</si>
  <si>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</si>
  <si>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</si>
  <si>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</si>
  <si>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</si>
  <si>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</si>
  <si>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</si>
  <si>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</si>
  <si>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</si>
  <si>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</si>
  <si>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</si>
  <si>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</si>
  <si>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</si>
  <si>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</si>
  <si>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</si>
  <si>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</si>
  <si>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</si>
  <si>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</si>
  <si>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</si>
  <si>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</si>
  <si>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</si>
  <si>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</si>
  <si>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</si>
  <si>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</si>
  <si>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</si>
  <si>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</si>
  <si>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</si>
  <si>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</si>
  <si>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</si>
  <si>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</si>
  <si>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</si>
  <si>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</si>
  <si>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</si>
  <si>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</si>
  <si>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</si>
  <si>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</si>
  <si>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</si>
  <si>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</si>
  <si>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</si>
  <si>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</si>
  <si>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</si>
  <si>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</si>
  <si>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</si>
  <si>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</si>
  <si>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</si>
  <si>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</si>
  <si>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</si>
  <si>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</si>
  <si>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</si>
  <si>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</si>
  <si>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</si>
  <si>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</si>
  <si>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</si>
  <si>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</si>
  <si>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</si>
  <si>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</si>
  <si>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</si>
  <si>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</si>
  <si>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</si>
  <si>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</si>
  <si>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</si>
  <si>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</si>
  <si>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</si>
  <si>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</si>
  <si>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</si>
  <si>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</si>
  <si>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</si>
  <si>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</si>
  <si>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</si>
  <si>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</si>
  <si>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</si>
  <si>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</si>
  <si>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</si>
  <si>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</si>
  <si>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</si>
  <si>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</si>
  <si>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</si>
  <si>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</si>
  <si>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</si>
  <si>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</si>
  <si>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</si>
  <si>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</si>
  <si>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</si>
  <si>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</si>
  <si>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</si>
  <si>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</si>
  <si>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</si>
  <si>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</si>
  <si>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</si>
  <si>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</si>
  <si>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</si>
  <si>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</si>
  <si>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</si>
  <si>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</si>
  <si>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</si>
  <si>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</si>
  <si>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</si>
  <si>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</si>
  <si>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</si>
  <si>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</si>
  <si>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</si>
  <si>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</si>
  <si>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</si>
  <si>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</si>
  <si>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</si>
  <si>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</si>
  <si>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</si>
  <si>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</si>
  <si>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</si>
  <si>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</si>
  <si>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</si>
  <si>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</si>
  <si>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</si>
  <si>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</si>
  <si>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</si>
  <si>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</si>
  <si>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</si>
  <si>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</si>
  <si>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</si>
  <si>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</si>
  <si>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</si>
  <si>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</si>
  <si>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</si>
  <si>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</si>
  <si>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</si>
  <si>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</si>
  <si>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</si>
  <si>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</si>
  <si>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</si>
  <si>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</si>
  <si>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</si>
  <si>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</si>
  <si>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</si>
  <si>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</si>
  <si>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</si>
  <si>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</si>
  <si>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</si>
  <si>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</si>
  <si>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</si>
  <si>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</si>
  <si>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</si>
  <si>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</si>
  <si>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</si>
  <si>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</si>
  <si>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</si>
  <si>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</si>
  <si>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</si>
  <si>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</si>
  <si>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</si>
  <si>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</si>
  <si>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</si>
  <si>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</si>
  <si>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</si>
  <si>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</si>
  <si>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</si>
  <si>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</si>
  <si>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</si>
  <si>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</si>
  <si>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</si>
  <si>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</si>
  <si>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</si>
  <si>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</si>
  <si>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</si>
  <si>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</si>
  <si>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</si>
  <si>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</si>
  <si>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</si>
  <si>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</si>
  <si>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</si>
  <si>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</si>
  <si>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</si>
  <si>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</si>
  <si>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</si>
  <si>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</si>
  <si>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</si>
  <si>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</si>
  <si>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</si>
  <si>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</si>
  <si>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</si>
  <si>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</si>
  <si>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</si>
  <si>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</si>
  <si>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</si>
  <si>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</si>
  <si>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</si>
  <si>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</si>
  <si>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</si>
  <si>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</si>
  <si>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</si>
  <si>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</si>
  <si>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</si>
  <si>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</si>
  <si>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</si>
  <si>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</si>
  <si>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</si>
  <si>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</si>
  <si>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</si>
  <si>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</si>
  <si>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</si>
  <si>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</si>
  <si>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</si>
  <si>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</si>
  <si>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</si>
  <si>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</si>
  <si>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</si>
  <si>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</si>
  <si>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</si>
  <si>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</si>
  <si>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</si>
  <si>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</si>
  <si>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</si>
  <si>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</si>
  <si>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</si>
  <si>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</si>
  <si>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</si>
  <si>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</si>
  <si>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</si>
  <si>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</si>
  <si>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</si>
  <si>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</si>
  <si>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</si>
  <si>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</si>
  <si>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</si>
  <si>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</si>
  <si>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</si>
  <si>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</si>
  <si>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</si>
  <si>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</si>
  <si>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</si>
  <si>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</si>
  <si>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</si>
  <si>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</si>
  <si>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</si>
  <si>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</si>
  <si>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</si>
  <si>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</si>
  <si>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</si>
  <si>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</si>
  <si>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</si>
  <si>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</si>
  <si>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</si>
  <si>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</si>
  <si>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</si>
  <si>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</si>
  <si>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</si>
  <si>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</si>
  <si>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</si>
  <si>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</si>
  <si>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</si>
  <si>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</si>
  <si>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</si>
  <si>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</si>
  <si>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</si>
  <si>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</si>
  <si>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</si>
  <si>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</si>
  <si>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</si>
  <si>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</si>
  <si>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</si>
  <si>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</si>
  <si>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</si>
  <si>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</si>
  <si>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</si>
  <si>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</si>
  <si>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</si>
  <si>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</si>
  <si>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</si>
  <si>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</si>
  <si>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</si>
  <si>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</si>
  <si>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</si>
  <si>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</si>
  <si>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</si>
  <si>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</si>
  <si>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</si>
  <si>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</si>
  <si>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</si>
  <si>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</si>
  <si>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</si>
  <si>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</si>
  <si>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</si>
  <si>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</si>
  <si>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</si>
  <si>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</si>
  <si>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</si>
  <si>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</si>
  <si>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</si>
  <si>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</si>
  <si>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</si>
  <si>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</si>
  <si>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</si>
  <si>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</si>
  <si>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</si>
  <si>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</si>
  <si>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</si>
  <si>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</si>
  <si>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</si>
  <si>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</si>
  <si>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</si>
  <si>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</si>
  <si>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</si>
  <si>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</si>
  <si>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</si>
  <si>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</si>
  <si>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</si>
  <si>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</si>
  <si>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</si>
  <si>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</si>
  <si>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</si>
  <si>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</si>
  <si>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</si>
  <si>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</si>
  <si>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</si>
  <si>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</si>
  <si>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</si>
  <si>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</si>
  <si>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</si>
  <si>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</si>
  <si>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</si>
  <si>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</si>
  <si>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</si>
  <si>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</si>
  <si>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</si>
  <si>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</si>
  <si>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</si>
  <si>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</si>
  <si>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</si>
  <si>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</si>
  <si>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</si>
  <si>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</si>
  <si>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</si>
  <si>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</si>
  <si>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</si>
  <si>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</si>
  <si>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</si>
  <si>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</si>
  <si>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</si>
  <si>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</si>
  <si>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</si>
  <si>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</si>
  <si>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</si>
  <si>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</si>
  <si>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</si>
  <si>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</si>
  <si>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</si>
  <si>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</si>
  <si>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</si>
  <si>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</si>
  <si>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</si>
  <si>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</si>
  <si>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</si>
  <si>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</si>
  <si>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</si>
  <si>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</si>
  <si>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</si>
  <si>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</si>
  <si>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</si>
  <si>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</si>
  <si>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</si>
  <si>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</si>
  <si>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</si>
  <si>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</si>
  <si>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</si>
  <si>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</si>
  <si>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</si>
  <si>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</si>
  <si>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</si>
  <si>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</si>
  <si>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</si>
  <si>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</si>
  <si>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</si>
  <si>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</si>
  <si>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</si>
  <si>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</si>
  <si>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</si>
  <si>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</si>
  <si>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</si>
  <si>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</si>
  <si>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</si>
  <si>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</si>
  <si>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</si>
  <si>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</si>
  <si>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</si>
  <si>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</si>
  <si>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</si>
  <si>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</si>
  <si>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</si>
  <si>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</si>
  <si>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</si>
  <si>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</si>
  <si>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</si>
  <si>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</si>
  <si>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</si>
  <si>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</si>
  <si>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</si>
  <si>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</si>
  <si>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</si>
  <si>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</si>
  <si>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</si>
  <si>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</si>
  <si>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</si>
  <si>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</si>
  <si>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</si>
  <si>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</si>
  <si>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</si>
  <si>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</si>
  <si>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</si>
  <si>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</si>
  <si>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</si>
  <si>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</si>
  <si>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</si>
  <si>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</si>
  <si>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</si>
  <si>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</si>
  <si>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</si>
  <si>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</si>
  <si>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</si>
  <si>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</si>
  <si>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</si>
  <si>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</si>
  <si>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</si>
  <si>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</si>
  <si>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</si>
  <si>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</si>
  <si>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</si>
  <si>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</si>
  <si>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</si>
  <si>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</si>
  <si>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</si>
  <si>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</si>
  <si>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</si>
  <si>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</si>
  <si>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</si>
  <si>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</si>
  <si>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</si>
  <si>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</si>
  <si>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</si>
  <si>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</si>
  <si>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</si>
  <si>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</si>
  <si>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</si>
  <si>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</si>
  <si>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</si>
  <si>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</si>
  <si>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</si>
  <si>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</si>
  <si>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</si>
  <si>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</si>
  <si>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</si>
  <si>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</si>
  <si>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</si>
  <si>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</si>
  <si>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</si>
  <si>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</si>
  <si>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</si>
  <si>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</si>
  <si>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</si>
  <si>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</si>
  <si>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</si>
  <si>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</si>
  <si>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</si>
  <si>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</si>
  <si>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</si>
  <si>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</si>
  <si>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</si>
  <si>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</si>
  <si>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</si>
  <si>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</si>
  <si>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</si>
  <si>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</si>
  <si>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</si>
  <si>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</si>
  <si>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</si>
  <si>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</si>
  <si>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</si>
  <si>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</si>
  <si>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</si>
  <si>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</si>
  <si>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</si>
  <si>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</si>
  <si>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</si>
  <si>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</si>
  <si>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</si>
  <si>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</si>
  <si>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</si>
  <si>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</si>
  <si>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</si>
  <si>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</si>
  <si>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</si>
  <si>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</si>
  <si>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</si>
  <si>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</si>
  <si>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</si>
  <si>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</si>
  <si>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</si>
  <si>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</si>
  <si>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</si>
  <si>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</si>
  <si>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</si>
  <si>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</si>
  <si>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</si>
  <si>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</si>
  <si>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</si>
  <si>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</si>
  <si>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</si>
  <si>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</si>
  <si>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</si>
  <si>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</si>
  <si>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</si>
  <si>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</si>
  <si>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</si>
  <si>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</si>
  <si>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</si>
  <si>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</si>
  <si>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</si>
  <si>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</si>
  <si>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</si>
  <si>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</si>
  <si>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</si>
  <si>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</si>
  <si>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</si>
  <si>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</si>
  <si>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</si>
  <si>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</si>
  <si>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</si>
  <si>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</si>
  <si>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</si>
  <si>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</si>
  <si>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</si>
  <si>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</si>
  <si>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</si>
  <si>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</si>
  <si>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</si>
  <si>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</si>
  <si>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</si>
  <si>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</si>
  <si>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</si>
  <si>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</si>
  <si>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</si>
  <si>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</si>
  <si>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</si>
  <si>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</si>
  <si>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</si>
  <si>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</si>
  <si>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</si>
  <si>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</si>
  <si>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</si>
  <si>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</si>
  <si>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</si>
  <si>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</si>
  <si>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</si>
  <si>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</si>
  <si>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</si>
  <si>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</si>
  <si>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</si>
  <si>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</si>
  <si>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</si>
  <si>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</si>
  <si>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</si>
  <si>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</si>
  <si>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</si>
  <si>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</si>
  <si>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</si>
  <si>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</si>
  <si>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</si>
  <si>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</si>
  <si>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</si>
  <si>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</si>
  <si>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</si>
  <si>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</si>
  <si>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</si>
  <si>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</si>
  <si>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</si>
  <si>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</si>
  <si>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</si>
  <si>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</si>
  <si>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</si>
  <si>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</si>
  <si>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</si>
  <si>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</si>
  <si>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</si>
  <si>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</si>
  <si>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</si>
  <si>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</si>
  <si>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</si>
  <si>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</si>
  <si>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</si>
  <si>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</si>
  <si>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</si>
  <si>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</si>
  <si>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</si>
  <si>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</si>
  <si>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</si>
  <si>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</si>
  <si>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</si>
  <si>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</si>
  <si>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</si>
  <si>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</si>
  <si>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</si>
  <si>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</si>
  <si>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</si>
  <si>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</si>
  <si>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</si>
  <si>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</si>
  <si>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</si>
  <si>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</si>
  <si>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</si>
  <si>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</si>
  <si>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</si>
  <si>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</si>
  <si>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</si>
  <si>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</si>
  <si>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</si>
  <si>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</si>
  <si>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</si>
  <si>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</si>
  <si>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</si>
  <si>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</si>
  <si>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</si>
  <si>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</si>
  <si>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</si>
  <si>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</si>
  <si>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</si>
  <si>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</si>
  <si>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</si>
  <si>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</si>
  <si>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</si>
  <si>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</si>
  <si>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</si>
  <si>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</si>
  <si>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</si>
  <si>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</si>
  <si>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</si>
  <si>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</si>
  <si>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</si>
  <si>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</si>
  <si>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</si>
  <si>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</si>
  <si>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</si>
  <si>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</si>
  <si>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</si>
  <si>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</si>
  <si>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</si>
  <si>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</si>
  <si>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</si>
  <si>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</si>
  <si>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</si>
  <si>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</si>
  <si>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</si>
  <si>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</si>
  <si>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</si>
  <si>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</si>
  <si>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</si>
  <si>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</si>
  <si>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</si>
  <si>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</si>
  <si>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</si>
  <si>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</si>
  <si>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</si>
  <si>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</si>
  <si>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</si>
  <si>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</si>
  <si>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</si>
  <si>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</si>
  <si>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</si>
  <si>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</si>
  <si>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</si>
  <si>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</si>
  <si>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</si>
  <si>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</si>
  <si>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</si>
  <si>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</si>
  <si>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</si>
  <si>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</si>
  <si>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</si>
  <si>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</si>
  <si>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</si>
  <si>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</si>
  <si>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</si>
  <si>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</si>
  <si>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</si>
  <si>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</si>
  <si>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</si>
  <si>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</si>
  <si>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</si>
  <si>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</si>
  <si>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</si>
  <si>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</si>
  <si>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</si>
  <si>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</si>
  <si>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</si>
  <si>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</si>
  <si>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</si>
  <si>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</si>
  <si>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</si>
  <si>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</si>
  <si>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</si>
  <si>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</si>
  <si>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</si>
  <si>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</si>
  <si>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</si>
  <si>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</si>
  <si>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</si>
  <si>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</si>
  <si>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</si>
  <si>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</si>
  <si>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</si>
  <si>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</si>
  <si>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</si>
  <si>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</si>
  <si>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</si>
  <si>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</si>
  <si>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</si>
  <si>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</si>
  <si>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</si>
  <si>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</si>
  <si>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</si>
  <si>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</si>
  <si>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</si>
  <si>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</si>
  <si>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</si>
  <si>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</si>
  <si>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</si>
  <si>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</si>
  <si>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</si>
  <si>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</si>
  <si>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</si>
  <si>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</si>
  <si>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</si>
  <si>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</si>
  <si>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</si>
  <si>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</si>
  <si>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</si>
  <si>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</si>
  <si>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</si>
  <si>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</si>
  <si>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</si>
  <si>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</si>
  <si>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</si>
  <si>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</si>
  <si>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</si>
  <si>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</si>
  <si>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</si>
  <si>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</si>
  <si>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</si>
  <si>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</si>
  <si>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</si>
  <si>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</si>
  <si>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</si>
  <si>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</si>
  <si>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</si>
  <si>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</si>
  <si>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</si>
  <si>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</si>
  <si>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</si>
  <si>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</si>
  <si>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</si>
  <si>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</si>
  <si>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</si>
  <si>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</si>
  <si>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</si>
  <si>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</si>
  <si>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</si>
  <si>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</si>
  <si>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</si>
  <si>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</si>
  <si>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</si>
  <si>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</si>
  <si>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</si>
  <si>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</si>
  <si>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</si>
  <si>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</si>
  <si>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</si>
  <si>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</si>
  <si>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</si>
  <si>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</si>
  <si>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</si>
  <si>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</si>
  <si>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</si>
  <si>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</si>
  <si>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</si>
  <si>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</si>
  <si>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</si>
  <si>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</si>
  <si>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</si>
  <si>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</si>
  <si>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</si>
  <si>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</si>
  <si>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</si>
  <si>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</si>
  <si>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</si>
  <si>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</si>
  <si>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</si>
  <si>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</si>
  <si>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</si>
  <si>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</si>
  <si>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</si>
  <si>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</si>
  <si>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</si>
  <si>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</si>
  <si>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</si>
  <si>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</si>
  <si>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</si>
  <si>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</si>
  <si>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</si>
  <si>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</si>
  <si>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</si>
  <si>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</si>
  <si>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</si>
  <si>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</si>
  <si>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</si>
  <si>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</si>
  <si>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</si>
  <si>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</si>
  <si>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</si>
  <si>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</si>
  <si>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</si>
  <si>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</si>
  <si>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</si>
  <si>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</si>
  <si>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</si>
  <si>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</si>
  <si>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</si>
  <si>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</si>
  <si>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</si>
  <si>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</si>
  <si>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</si>
  <si>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</si>
  <si>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</si>
  <si>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</si>
  <si>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</si>
  <si>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</si>
  <si>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</si>
  <si>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</si>
  <si>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</si>
  <si>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</si>
  <si>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</si>
  <si>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</si>
  <si>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</si>
  <si>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</si>
  <si>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</si>
  <si>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</si>
  <si>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</si>
  <si>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</si>
  <si>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</si>
  <si>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</si>
  <si>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</si>
  <si>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</si>
  <si>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</si>
  <si>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</si>
  <si>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</si>
  <si>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</si>
  <si>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</si>
  <si>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</si>
  <si>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</si>
  <si>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</si>
  <si>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</si>
  <si>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</si>
  <si>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</si>
  <si>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</si>
  <si>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</si>
  <si>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</si>
  <si>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</si>
  <si>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</si>
  <si>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</si>
  <si>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</si>
  <si>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</si>
  <si>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</si>
  <si>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</si>
  <si>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</si>
  <si>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</si>
  <si>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</si>
  <si>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</si>
  <si>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</si>
  <si>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</si>
  <si>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</si>
  <si>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</si>
  <si>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</si>
  <si>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</si>
  <si>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</si>
  <si>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</si>
  <si>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</si>
  <si>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</si>
  <si>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</si>
  <si>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</si>
  <si>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</si>
  <si>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</si>
  <si>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</si>
  <si>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</si>
  <si>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</si>
  <si>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</si>
  <si>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</si>
  <si>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</si>
  <si>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</si>
  <si>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</si>
  <si>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</si>
  <si>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</si>
  <si>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</si>
  <si>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</si>
  <si>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</si>
  <si>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</si>
  <si>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</si>
  <si>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</si>
  <si>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</si>
  <si>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</si>
  <si>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</si>
  <si>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</si>
  <si>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</si>
  <si>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</si>
  <si>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</si>
  <si>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</si>
  <si>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</si>
  <si>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</si>
  <si>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</si>
  <si>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</si>
  <si>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</si>
  <si>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</si>
  <si>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</si>
  <si>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</si>
  <si>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</si>
  <si>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</si>
  <si>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</si>
  <si>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</si>
  <si>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</si>
  <si>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</si>
  <si>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</si>
  <si>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</si>
  <si>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</si>
  <si>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</si>
  <si>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</si>
  <si>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</si>
  <si>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</si>
  <si>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</si>
  <si>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</si>
  <si>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</si>
  <si>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</si>
  <si>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</si>
  <si>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</si>
  <si>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</si>
  <si>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</si>
  <si>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</si>
  <si>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</si>
  <si>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</si>
  <si>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</si>
  <si>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</si>
  <si>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</si>
  <si>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</si>
  <si>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</si>
  <si>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</si>
  <si>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</si>
  <si>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</si>
  <si>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</si>
  <si>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</si>
  <si>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</si>
  <si>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</si>
  <si>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</si>
  <si>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</si>
  <si>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</si>
  <si>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</si>
  <si>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</si>
  <si>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</si>
  <si>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</si>
  <si>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</si>
  <si>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</si>
  <si>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</si>
  <si>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</si>
  <si>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</si>
  <si>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</si>
  <si>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</si>
  <si>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</si>
  <si>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</si>
  <si>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</si>
  <si>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</si>
  <si>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</si>
  <si>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</si>
  <si>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</si>
  <si>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</si>
  <si>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</si>
  <si>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</si>
  <si>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</si>
  <si>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</si>
  <si>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</si>
  <si>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</si>
  <si>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</si>
  <si>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</si>
  <si>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</si>
  <si>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</si>
  <si>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</si>
  <si>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</si>
  <si>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</si>
  <si>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</si>
  <si>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</si>
  <si>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</si>
  <si>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</si>
  <si>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</si>
  <si>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</si>
  <si>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</si>
  <si>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</si>
  <si>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</si>
  <si>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</si>
  <si>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</si>
  <si>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</si>
  <si>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</si>
  <si>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</si>
  <si>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</si>
  <si>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</si>
  <si>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</si>
  <si>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</si>
  <si>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</si>
  <si>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</si>
  <si>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</si>
  <si>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</si>
  <si>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</si>
  <si>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</si>
  <si>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</si>
  <si>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</si>
  <si>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</si>
  <si>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</si>
  <si>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</si>
  <si>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</si>
  <si>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</si>
  <si>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</si>
  <si>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</si>
  <si>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</si>
  <si>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</si>
  <si>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</si>
  <si>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</si>
  <si>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</si>
  <si>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</si>
  <si>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</si>
  <si>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</si>
  <si>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</si>
  <si>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</si>
  <si>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</si>
  <si>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</si>
  <si>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</si>
  <si>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</si>
  <si>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</si>
  <si>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</si>
  <si>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</si>
  <si>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</si>
  <si>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</si>
  <si>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</si>
  <si>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</si>
  <si>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</si>
  <si>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</si>
  <si>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</si>
  <si>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</si>
  <si>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</si>
  <si>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</si>
  <si>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</si>
  <si>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</si>
  <si>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</si>
  <si>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</si>
  <si>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</si>
  <si>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</si>
  <si>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</si>
  <si>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</si>
  <si>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</si>
  <si>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</si>
  <si>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</si>
  <si>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</si>
  <si>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</si>
  <si>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</si>
  <si>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</si>
  <si>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</si>
  <si>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</si>
  <si>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</si>
  <si>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</si>
  <si>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</si>
  <si>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</si>
  <si>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</si>
  <si>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</si>
  <si>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</si>
  <si>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</si>
  <si>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</si>
  <si>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</si>
  <si>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</si>
  <si>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</si>
  <si>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</si>
  <si>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</si>
  <si>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</si>
  <si>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</si>
  <si>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</si>
  <si>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</si>
  <si>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</si>
  <si>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</si>
  <si>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</si>
  <si>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</si>
  <si>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</si>
  <si>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</si>
  <si>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</si>
  <si>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</si>
  <si>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</si>
  <si>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</si>
  <si>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</si>
  <si>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</si>
  <si>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</si>
  <si>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</si>
  <si>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</si>
  <si>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</si>
  <si>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</si>
  <si>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</si>
  <si>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</si>
  <si>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</si>
  <si>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</si>
  <si>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</si>
  <si>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</si>
  <si>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</si>
  <si>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</si>
  <si>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</si>
  <si>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</si>
  <si>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</si>
  <si>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</si>
  <si>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</si>
  <si>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</si>
  <si>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</si>
  <si>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</si>
  <si>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</si>
  <si>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</si>
  <si>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</si>
  <si>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</si>
  <si>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</si>
  <si>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</si>
  <si>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</si>
  <si>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</si>
  <si>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</si>
  <si>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</si>
  <si>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</si>
  <si>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</si>
  <si>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</si>
  <si>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</si>
  <si>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</si>
  <si>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</si>
  <si>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</si>
  <si>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</si>
  <si>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</si>
  <si>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</si>
  <si>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</si>
  <si>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</si>
  <si>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</si>
  <si>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</si>
  <si>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</si>
  <si>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</si>
  <si>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</si>
  <si>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</si>
  <si>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</si>
  <si>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</si>
  <si>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</si>
  <si>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</si>
  <si>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</si>
  <si>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</si>
  <si>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</si>
  <si>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</si>
  <si>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</si>
  <si>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</si>
  <si>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</si>
  <si>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</si>
  <si>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</si>
  <si>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</si>
  <si>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</si>
  <si>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</si>
  <si>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</si>
  <si>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</si>
  <si>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</si>
  <si>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</si>
  <si>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</si>
  <si>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</si>
  <si>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</si>
  <si>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</si>
  <si>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</si>
  <si>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</si>
  <si>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</si>
  <si>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</si>
  <si>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</si>
  <si>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</si>
  <si>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</si>
  <si>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</si>
  <si>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</si>
  <si>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</si>
  <si>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</si>
  <si>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</si>
  <si>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</si>
  <si>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</si>
  <si>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</si>
  <si>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</si>
  <si>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</si>
  <si>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</si>
  <si>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</si>
  <si>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</si>
  <si>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</si>
  <si>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</si>
  <si>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</si>
  <si>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</si>
  <si>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</si>
  <si>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</si>
  <si>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</si>
  <si>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</si>
  <si>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</si>
  <si>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</si>
  <si>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</si>
  <si>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</si>
  <si>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</si>
  <si>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</si>
  <si>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</si>
  <si>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</si>
  <si>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</si>
  <si>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</si>
  <si>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</si>
  <si>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</si>
  <si>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</si>
  <si>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</si>
  <si>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</si>
  <si>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</si>
  <si>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</si>
  <si>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</si>
  <si>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</si>
  <si>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</si>
  <si>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</si>
  <si>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</si>
  <si>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</si>
  <si>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</si>
  <si>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</si>
  <si>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</si>
  <si>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</si>
  <si>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</si>
  <si>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</si>
  <si>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</si>
  <si>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</si>
  <si>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</si>
  <si>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</si>
  <si>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</si>
  <si>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</si>
  <si>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</si>
  <si>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</si>
  <si>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</si>
  <si>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</si>
  <si>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</si>
  <si>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</si>
  <si>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</si>
  <si>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</si>
  <si>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</si>
  <si>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</si>
  <si>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</si>
  <si>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</si>
  <si>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</si>
  <si>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</si>
  <si>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</si>
  <si>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</si>
  <si>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</si>
  <si>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</si>
  <si>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</si>
  <si>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</si>
  <si>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</si>
  <si>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</si>
  <si>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</si>
  <si>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</si>
  <si>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</si>
  <si>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</si>
  <si>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</si>
  <si>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</si>
  <si>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</si>
  <si>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</si>
  <si>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</si>
  <si>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</si>
  <si>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</si>
  <si>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</si>
  <si>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</si>
  <si>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</si>
  <si>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</si>
  <si>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</si>
  <si>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</si>
  <si>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</si>
  <si>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</si>
  <si>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</si>
  <si>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</si>
  <si>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</si>
  <si>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</si>
  <si>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</si>
  <si>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</si>
  <si>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</si>
  <si>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</si>
  <si>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</si>
  <si>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</si>
  <si>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</si>
  <si>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</si>
  <si>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</si>
  <si>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</si>
  <si>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</si>
  <si>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</si>
  <si>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</si>
  <si>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</si>
  <si>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</si>
  <si>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</si>
  <si>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</si>
  <si>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</si>
  <si>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</si>
  <si>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</si>
  <si>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</si>
  <si>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</si>
  <si>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</si>
  <si>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</si>
  <si>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</si>
  <si>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</si>
  <si>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</si>
  <si>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</si>
  <si>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</si>
  <si>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</si>
  <si>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</si>
  <si>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</si>
  <si>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</si>
  <si>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</si>
  <si>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</si>
  <si>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</si>
  <si>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</si>
  <si>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</si>
  <si>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</si>
  <si>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</si>
  <si>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</si>
  <si>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</si>
  <si>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</si>
  <si>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</si>
  <si>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</si>
  <si>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</si>
  <si>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</si>
  <si>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</si>
  <si>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</si>
  <si>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</si>
  <si>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</si>
  <si>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</si>
  <si>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</si>
  <si>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</si>
  <si>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</si>
  <si>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</si>
  <si>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</si>
  <si>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</si>
  <si>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</si>
  <si>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</si>
  <si>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</si>
  <si>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</si>
  <si>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</si>
  <si>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</si>
  <si>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</si>
  <si>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</si>
  <si>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</si>
  <si>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</si>
  <si>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</si>
  <si>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</si>
  <si>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</si>
  <si>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</si>
  <si>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</si>
  <si>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</si>
  <si>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</si>
  <si>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</si>
  <si>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</si>
  <si>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</si>
  <si>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</si>
  <si>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</si>
  <si>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</si>
  <si>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</si>
  <si>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</si>
  <si>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</si>
  <si>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</si>
  <si>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</si>
  <si>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</si>
  <si>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</si>
  <si>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</si>
  <si>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</si>
  <si>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</si>
  <si>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</si>
  <si>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</si>
  <si>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</si>
  <si>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</si>
  <si>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</si>
  <si>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</si>
  <si>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</si>
  <si>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</si>
  <si>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</si>
  <si>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</si>
  <si>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</si>
  <si>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</si>
  <si>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</si>
  <si>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</si>
  <si>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</si>
  <si>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</si>
  <si>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</si>
  <si>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</si>
  <si>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</si>
  <si>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</si>
  <si>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</si>
  <si>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</si>
  <si>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</si>
  <si>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</si>
  <si>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</si>
  <si>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</si>
  <si>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</si>
  <si>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</si>
  <si>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</si>
  <si>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</si>
  <si>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</si>
  <si>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</si>
  <si>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</si>
  <si>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</si>
  <si>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</si>
  <si>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</si>
  <si>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</si>
  <si>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</si>
  <si>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</si>
  <si>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</si>
  <si>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</si>
  <si>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</si>
  <si>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</si>
  <si>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</si>
  <si>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</si>
  <si>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</si>
  <si>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</si>
  <si>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</si>
  <si>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</si>
  <si>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</si>
  <si>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</si>
  <si>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</si>
  <si>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</si>
  <si>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</si>
  <si>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</si>
  <si>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</si>
  <si>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</si>
  <si>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</si>
  <si>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</si>
  <si>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</si>
  <si>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</si>
  <si>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</si>
  <si>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</si>
  <si>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</si>
  <si>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</si>
  <si>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</si>
  <si>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</si>
  <si>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</si>
  <si>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</si>
  <si>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</si>
  <si>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</si>
  <si>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</si>
  <si>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</si>
  <si>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</si>
  <si>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</si>
  <si>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</si>
  <si>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</si>
  <si>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</si>
  <si>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</si>
  <si>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</si>
  <si>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</si>
  <si>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</si>
  <si>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</si>
  <si>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</si>
  <si>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</si>
  <si>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</si>
  <si>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</si>
  <si>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</si>
  <si>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</si>
  <si>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</si>
  <si>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</si>
  <si>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</si>
  <si>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</si>
  <si>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</si>
  <si>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</si>
  <si>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</si>
  <si>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</si>
  <si>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</si>
  <si>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</si>
  <si>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</si>
  <si>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</si>
  <si>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</si>
  <si>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</si>
  <si>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</si>
  <si>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</si>
  <si>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</si>
  <si>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</si>
  <si>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</si>
  <si>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</si>
  <si>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</si>
  <si>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</si>
  <si>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</si>
  <si>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</si>
  <si>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</si>
  <si>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</si>
  <si>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</si>
  <si>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</si>
  <si>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</si>
  <si>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</si>
  <si>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</si>
  <si>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</si>
  <si>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</si>
  <si>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</si>
  <si>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</si>
  <si>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</si>
  <si>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</si>
  <si>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</si>
  <si>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</si>
  <si>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</si>
  <si>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</si>
  <si>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</si>
  <si>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</si>
  <si>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</si>
  <si>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</si>
  <si>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</si>
  <si>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</si>
  <si>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</si>
  <si>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</si>
  <si>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</si>
  <si>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</si>
  <si>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</si>
  <si>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</si>
  <si>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</si>
  <si>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</si>
  <si>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</si>
  <si>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</si>
  <si>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</si>
  <si>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</si>
  <si>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</si>
  <si>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</si>
  <si>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</si>
  <si>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</si>
  <si>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</si>
  <si>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</si>
  <si>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</si>
  <si>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</si>
  <si>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</si>
  <si>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</si>
  <si>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</si>
  <si>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</si>
  <si>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</si>
  <si>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</si>
  <si>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</si>
  <si>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</si>
  <si>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</si>
  <si>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</si>
  <si>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</si>
  <si>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</si>
  <si>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</si>
  <si>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</si>
  <si>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</si>
  <si>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</si>
  <si>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</si>
  <si>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</si>
  <si>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</si>
  <si>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</si>
  <si>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</si>
  <si>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</si>
  <si>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</si>
  <si>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</si>
  <si>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</si>
  <si>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</si>
  <si>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</si>
  <si>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</si>
  <si>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</si>
  <si>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</si>
  <si>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</si>
  <si>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</si>
  <si>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</si>
  <si>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</si>
  <si>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</si>
  <si>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</si>
  <si>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</si>
  <si>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</si>
  <si>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</si>
  <si>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</si>
  <si>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</si>
  <si>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</si>
  <si>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</si>
  <si>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</si>
  <si>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</si>
  <si>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</si>
  <si>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</si>
  <si>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</si>
  <si>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</si>
  <si>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</si>
  <si>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</si>
  <si>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</si>
  <si>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</si>
  <si>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</si>
  <si>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</si>
  <si>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</si>
  <si>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</si>
  <si>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</si>
  <si>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</si>
  <si>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</si>
  <si>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</si>
  <si>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</si>
  <si>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</si>
  <si>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</si>
  <si>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</si>
  <si>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</si>
  <si>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</si>
  <si>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</si>
  <si>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</si>
  <si>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</si>
  <si>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</si>
  <si>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</si>
  <si>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</si>
  <si>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</si>
  <si>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</si>
  <si>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</si>
  <si>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</si>
  <si>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</si>
  <si>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</si>
  <si>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</si>
  <si>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</si>
  <si>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</si>
  <si>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</si>
  <si>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</si>
  <si>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</si>
  <si>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</si>
  <si>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</si>
  <si>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</si>
  <si>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</si>
  <si>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</si>
  <si>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</si>
  <si>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</si>
  <si>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</si>
  <si>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</si>
  <si>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</si>
  <si>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</si>
  <si>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</si>
  <si>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</si>
  <si>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</si>
  <si>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</si>
  <si>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</si>
  <si>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</si>
  <si>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</si>
  <si>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</si>
  <si>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</si>
  <si>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</si>
  <si>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</si>
  <si>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</si>
  <si>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</si>
  <si>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</si>
  <si>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</si>
  <si>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</si>
  <si>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</si>
  <si>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</si>
  <si>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</si>
  <si>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</si>
  <si>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</si>
  <si>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</si>
  <si>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</si>
  <si>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</si>
  <si>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</si>
  <si>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</si>
  <si>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</si>
  <si>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</si>
  <si>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</si>
  <si>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</si>
  <si>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</si>
  <si>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</si>
  <si>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</si>
  <si>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</si>
  <si>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</si>
  <si>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</si>
  <si>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</si>
  <si>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</si>
  <si>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</si>
  <si>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</si>
  <si>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</si>
  <si>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</si>
  <si>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</si>
  <si>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</si>
  <si>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</si>
  <si>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</si>
  <si>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</si>
  <si>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</si>
  <si>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</si>
  <si>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</si>
  <si>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</si>
  <si>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</si>
  <si>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</si>
  <si>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</si>
  <si>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</si>
  <si>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</si>
  <si>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</si>
  <si>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</si>
  <si>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</si>
  <si>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</si>
  <si>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</si>
  <si>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</si>
  <si>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</si>
  <si>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</si>
  <si>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</si>
  <si>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</si>
  <si>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</si>
  <si>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</si>
  <si>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</si>
  <si>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</si>
  <si>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</si>
  <si>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</si>
  <si>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</si>
  <si>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</si>
  <si>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</si>
  <si>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</si>
  <si>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</si>
  <si>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</si>
  <si>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</si>
  <si>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</si>
  <si>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</si>
  <si>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</si>
  <si>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</si>
  <si>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</si>
  <si>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</si>
  <si>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</si>
  <si>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</si>
  <si>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</si>
  <si>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</si>
  <si>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</si>
  <si>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</si>
  <si>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</si>
  <si>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</si>
  <si>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</si>
  <si>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</si>
  <si>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</si>
  <si>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</si>
  <si>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</si>
  <si>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</si>
  <si>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</si>
  <si>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</si>
  <si>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</si>
  <si>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</si>
  <si>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</si>
  <si>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</si>
  <si>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</si>
  <si>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</si>
  <si>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</si>
  <si>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</si>
  <si>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</si>
  <si>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</si>
  <si>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</si>
  <si>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</si>
  <si>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</si>
  <si>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</si>
  <si>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</si>
  <si>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</si>
  <si>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</si>
  <si>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</si>
  <si>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</si>
  <si>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</si>
  <si>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</si>
  <si>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</si>
  <si>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</si>
  <si>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</si>
  <si>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</si>
  <si>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</si>
  <si>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</si>
  <si>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</si>
  <si>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</si>
  <si>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</si>
  <si>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</si>
  <si>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</si>
  <si>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</si>
  <si>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</si>
  <si>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</si>
  <si>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</si>
  <si>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</si>
  <si>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</si>
  <si>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</si>
  <si>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</si>
  <si>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</si>
  <si>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</si>
  <si>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</si>
  <si>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</si>
  <si>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</si>
  <si>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</si>
  <si>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</si>
  <si>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</si>
  <si>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</si>
  <si>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</si>
  <si>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</si>
  <si>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</si>
  <si>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</si>
  <si>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</si>
  <si>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</si>
  <si>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</si>
  <si>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</si>
  <si>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</si>
  <si>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</si>
  <si>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</si>
  <si>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</si>
  <si>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</si>
  <si>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</si>
  <si>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</si>
  <si>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</si>
  <si>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</si>
  <si>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</si>
  <si>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</si>
  <si>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</si>
  <si>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</si>
  <si>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</si>
  <si>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</si>
  <si>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</si>
  <si>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</si>
  <si>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</si>
  <si>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</si>
  <si>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</si>
  <si>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</si>
  <si>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</si>
  <si>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</si>
  <si>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</si>
  <si>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</si>
  <si>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</si>
  <si>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</si>
  <si>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</si>
  <si>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</si>
  <si>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</si>
  <si>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</si>
  <si>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</si>
  <si>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</si>
  <si>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</si>
  <si>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</si>
  <si>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</si>
  <si>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</si>
  <si>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</si>
  <si>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</si>
  <si>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</si>
  <si>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</si>
  <si>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</si>
  <si>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</si>
  <si>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</si>
  <si>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</si>
  <si>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</si>
  <si>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</si>
  <si>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</si>
  <si>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</si>
  <si>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</si>
  <si>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</si>
  <si>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</si>
  <si>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</si>
  <si>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</si>
  <si>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</si>
  <si>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</si>
  <si>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</si>
  <si>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</si>
  <si>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</si>
  <si>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</si>
  <si>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</si>
  <si>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</si>
  <si>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</si>
  <si>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</si>
  <si>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</si>
  <si>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</si>
  <si>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</si>
  <si>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</si>
  <si>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</si>
  <si>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</si>
  <si>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</si>
  <si>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</si>
  <si>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</si>
  <si>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</si>
  <si>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</si>
  <si>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</si>
  <si>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</si>
  <si>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</si>
  <si>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</si>
  <si>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</si>
  <si>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</si>
  <si>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</si>
  <si>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</si>
  <si>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</si>
  <si>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</si>
  <si>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</si>
  <si>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</si>
  <si>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</si>
  <si>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</si>
  <si>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</si>
  <si>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</si>
  <si>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</si>
  <si>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</si>
  <si>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</si>
  <si>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</si>
  <si>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</si>
  <si>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</si>
  <si>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</si>
  <si>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</si>
  <si>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</si>
  <si>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</si>
  <si>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</si>
  <si>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</si>
  <si>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</si>
  <si>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</si>
  <si>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</si>
  <si>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</si>
  <si>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</si>
  <si>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</si>
  <si>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</si>
  <si>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</si>
  <si>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</si>
  <si>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</si>
  <si>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</si>
  <si>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</si>
  <si>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</si>
  <si>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</si>
  <si>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</si>
  <si>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</si>
  <si>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</si>
  <si>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</si>
  <si>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</si>
  <si>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</si>
  <si>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</si>
  <si>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</si>
  <si>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</si>
  <si>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</si>
  <si>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</si>
  <si>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</si>
  <si>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</si>
  <si>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</si>
  <si>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</si>
  <si>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</si>
  <si>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</si>
  <si>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</si>
  <si>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</si>
  <si>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</si>
  <si>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</si>
  <si>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</si>
  <si>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</si>
  <si>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</si>
  <si>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</si>
  <si>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</si>
  <si>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</si>
  <si>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</si>
  <si>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</si>
  <si>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</si>
  <si>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</si>
  <si>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</si>
  <si>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</si>
  <si>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</si>
  <si>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</si>
  <si>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</si>
  <si>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</si>
  <si>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</si>
  <si>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</si>
  <si>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</si>
  <si>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</si>
  <si>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</si>
  <si>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</si>
  <si>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</si>
  <si>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</si>
  <si>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</si>
  <si>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</si>
  <si>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</si>
  <si>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</si>
  <si>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</si>
  <si>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</si>
  <si>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</si>
  <si>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</si>
  <si>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</si>
  <si>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</si>
  <si>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</si>
  <si>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</si>
  <si>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</si>
  <si>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</si>
  <si>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</si>
  <si>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</si>
  <si>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</si>
  <si>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</si>
  <si>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</si>
  <si>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</si>
  <si>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</si>
  <si>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</si>
  <si>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</si>
  <si>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</si>
  <si>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</si>
  <si>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</si>
  <si>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</si>
  <si>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</si>
  <si>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</si>
  <si>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</si>
  <si>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</si>
  <si>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</si>
  <si>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</si>
  <si>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</si>
  <si>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</si>
  <si>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</si>
  <si>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</si>
  <si>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</si>
  <si>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</si>
  <si>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</si>
  <si>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</si>
  <si>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</si>
  <si>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</si>
  <si>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</si>
  <si>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</si>
  <si>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</si>
  <si>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</si>
  <si>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</si>
  <si>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</si>
  <si>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</si>
  <si>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</si>
  <si>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</si>
  <si>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</si>
  <si>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</si>
  <si>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</si>
  <si>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</si>
  <si>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</si>
  <si>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</si>
  <si>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</si>
  <si>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</si>
  <si>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</si>
  <si>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</si>
  <si>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</si>
  <si>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</si>
  <si>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</si>
  <si>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</si>
  <si>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</si>
  <si>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</si>
  <si>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</si>
  <si>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</si>
  <si>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</si>
  <si>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</si>
  <si>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</si>
  <si>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</si>
  <si>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</si>
  <si>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</si>
  <si>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</si>
  <si>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</si>
  <si>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</si>
  <si>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</si>
  <si>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</si>
  <si>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</si>
  <si>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</si>
  <si>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</si>
  <si>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</si>
  <si>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</si>
  <si>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</si>
  <si>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</si>
  <si>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</si>
  <si>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</si>
  <si>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</si>
  <si>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</si>
  <si>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</si>
  <si>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</si>
  <si>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</si>
  <si>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</si>
  <si>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</si>
  <si>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</si>
  <si>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</si>
  <si>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</si>
  <si>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</si>
  <si>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</si>
  <si>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</si>
  <si>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</si>
  <si>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</si>
  <si>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</si>
  <si>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</si>
  <si>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</si>
  <si>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</si>
  <si>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</si>
  <si>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</si>
  <si>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</si>
  <si>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</si>
  <si>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</si>
  <si>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</si>
  <si>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</si>
  <si>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</si>
  <si>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</si>
  <si>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</si>
  <si>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</si>
  <si>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</si>
  <si>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</si>
  <si>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</si>
  <si>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</si>
  <si>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</si>
  <si>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</si>
  <si>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</si>
  <si>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</si>
  <si>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</si>
  <si>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</si>
  <si>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</si>
  <si>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</si>
  <si>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</si>
  <si>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</si>
  <si>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</si>
  <si>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</si>
  <si>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</si>
  <si>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</si>
  <si>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</si>
  <si>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</si>
  <si>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</si>
  <si>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</si>
  <si>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</si>
  <si>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</si>
  <si>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</si>
  <si>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</si>
  <si>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</si>
  <si>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</si>
  <si>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</si>
  <si>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</si>
  <si>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</si>
  <si>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</si>
  <si>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</si>
  <si>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</si>
  <si>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</si>
  <si>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</si>
  <si>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</si>
  <si>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</si>
  <si>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</si>
  <si>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</si>
  <si>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</si>
  <si>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</si>
  <si>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</si>
  <si>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</si>
  <si>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</si>
  <si>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</si>
  <si>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</si>
  <si>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</si>
  <si>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</si>
  <si>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</si>
  <si>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</si>
  <si>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</si>
  <si>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</si>
  <si>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</si>
  <si>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</si>
  <si>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</si>
  <si>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</si>
  <si>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</si>
  <si>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</si>
  <si>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</si>
  <si>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</si>
  <si>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</si>
  <si>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</si>
  <si>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</si>
  <si>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</si>
  <si>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</si>
  <si>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</si>
  <si>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</si>
  <si>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</si>
  <si>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</si>
  <si>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</si>
  <si>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</si>
  <si>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</si>
  <si>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</si>
  <si>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</si>
  <si>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</si>
  <si>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</si>
  <si>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</si>
  <si>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</si>
  <si>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</si>
  <si>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</si>
  <si>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</si>
  <si>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</si>
  <si>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</si>
  <si>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</si>
  <si>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</si>
  <si>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</si>
  <si>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</si>
  <si>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</si>
  <si>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</si>
  <si>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</si>
  <si>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</si>
  <si>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</si>
  <si>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</si>
  <si>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</si>
  <si>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</si>
  <si>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</si>
  <si>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</si>
  <si>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</si>
  <si>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</si>
  <si>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</si>
  <si>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</si>
  <si>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</si>
  <si>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</si>
  <si>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</si>
  <si>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</si>
  <si>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</si>
  <si>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</si>
  <si>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</si>
  <si>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</si>
  <si>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</si>
  <si>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</si>
  <si>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</si>
  <si>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</si>
  <si>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</si>
  <si>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</si>
  <si>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</si>
  <si>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</si>
  <si>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</si>
  <si>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</si>
  <si>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</si>
  <si>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</si>
  <si>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</si>
  <si>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</si>
  <si>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</si>
  <si>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</si>
  <si>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</si>
  <si>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</si>
  <si>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</si>
  <si>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</si>
  <si>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</si>
  <si>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</si>
  <si>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</si>
  <si>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</si>
  <si>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</si>
  <si>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</si>
  <si>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</si>
  <si>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</si>
  <si>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</si>
  <si>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</si>
  <si>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</si>
  <si>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</si>
  <si>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</si>
  <si>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</si>
  <si>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</si>
  <si>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</si>
  <si>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</si>
  <si>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</si>
  <si>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</si>
  <si>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</si>
  <si>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</si>
  <si>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</si>
  <si>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</si>
  <si>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</si>
  <si>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</si>
  <si>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</si>
  <si>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</si>
  <si>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</si>
  <si>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</si>
  <si>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</si>
  <si>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</si>
  <si>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</si>
  <si>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</si>
  <si>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</si>
  <si>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</si>
  <si>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</si>
  <si>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</si>
  <si>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</si>
  <si>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</si>
  <si>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</si>
  <si>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</si>
  <si>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</si>
  <si>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</si>
  <si>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</si>
  <si>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</si>
  <si>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</si>
  <si>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</si>
  <si>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</si>
  <si>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</si>
  <si>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</si>
  <si>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</si>
  <si>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</si>
  <si>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</si>
  <si>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</si>
  <si>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</si>
  <si>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</si>
  <si>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</si>
  <si>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</si>
  <si>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</si>
  <si>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</si>
  <si>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</si>
  <si>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</si>
  <si>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</si>
  <si>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</si>
  <si>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</si>
  <si>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</si>
  <si>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</si>
  <si>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</si>
  <si>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</si>
  <si>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</si>
  <si>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</si>
  <si>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</si>
  <si>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</si>
  <si>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</si>
  <si>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</si>
  <si>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</si>
  <si>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</si>
  <si>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</si>
  <si>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</si>
  <si>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</si>
  <si>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</si>
  <si>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</si>
  <si>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</si>
  <si>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</si>
  <si>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</si>
  <si>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</si>
  <si>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</si>
  <si>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</si>
  <si>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</si>
  <si>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</si>
  <si>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</si>
  <si>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</si>
  <si>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</si>
  <si>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</si>
  <si>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</si>
  <si>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</si>
  <si>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</si>
  <si>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</si>
  <si>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</si>
  <si>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</si>
  <si>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</si>
  <si>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</si>
  <si>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</si>
  <si>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</si>
  <si>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</si>
  <si>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</si>
  <si>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</si>
  <si>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</si>
  <si>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</si>
  <si>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</si>
  <si>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</si>
  <si>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</si>
  <si>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</si>
  <si>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</si>
  <si>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</si>
  <si>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</si>
  <si>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</si>
  <si>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</si>
  <si>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</si>
  <si>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</si>
  <si>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</si>
  <si>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</si>
  <si>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</si>
  <si>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</si>
  <si>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</si>
  <si>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</si>
  <si>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</si>
  <si>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</si>
  <si>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</si>
  <si>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</si>
  <si>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</si>
  <si>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</si>
  <si>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</si>
  <si>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</si>
  <si>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</si>
  <si>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</si>
  <si>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</si>
  <si>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</si>
  <si>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</si>
  <si>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</si>
  <si>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</si>
  <si>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</si>
  <si>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</si>
  <si>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</si>
  <si>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</si>
  <si>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</si>
  <si>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</si>
  <si>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</si>
  <si>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</si>
  <si>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</si>
  <si>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</si>
  <si>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</si>
  <si>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</si>
  <si>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</si>
  <si>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</si>
  <si>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</si>
  <si>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</si>
  <si>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</si>
  <si>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</si>
  <si>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</si>
  <si>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</si>
  <si>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</si>
  <si>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</si>
  <si>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</si>
  <si>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</si>
  <si>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</si>
  <si>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</si>
  <si>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</si>
  <si>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</si>
  <si>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</si>
  <si>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</si>
  <si>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</si>
  <si>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</si>
  <si>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</si>
  <si>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</si>
  <si>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</si>
  <si>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</si>
  <si>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</si>
  <si>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</si>
  <si>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</si>
  <si>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</si>
  <si>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</si>
  <si>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</si>
  <si>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</si>
  <si>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</si>
  <si>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</si>
  <si>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</si>
  <si>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</si>
  <si>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</si>
  <si>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</si>
  <si>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</si>
  <si>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</si>
  <si>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</si>
  <si>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</si>
  <si>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</si>
  <si>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</si>
  <si>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</si>
  <si>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</si>
  <si>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</si>
  <si>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</si>
  <si>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</si>
  <si>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</si>
  <si>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</si>
  <si>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</si>
  <si>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</si>
  <si>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</si>
  <si>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</si>
  <si>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</si>
  <si>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</si>
  <si>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</si>
  <si>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</si>
  <si>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</si>
  <si>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</si>
  <si>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</si>
  <si>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</si>
  <si>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</si>
  <si>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</si>
  <si>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</si>
  <si>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</si>
  <si>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</si>
  <si>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</si>
  <si>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</si>
  <si>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</si>
  <si>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</si>
  <si>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</si>
  <si>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</si>
  <si>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</si>
  <si>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</si>
  <si>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</si>
  <si>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</si>
  <si>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</si>
  <si>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</si>
  <si>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</si>
  <si>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</si>
  <si>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</si>
  <si>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</si>
  <si>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</si>
  <si>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</si>
  <si>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</si>
  <si>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</si>
  <si>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</si>
  <si>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</si>
  <si>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</si>
  <si>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</si>
  <si>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</si>
  <si>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</si>
  <si>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</si>
  <si>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</si>
  <si>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</si>
  <si>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</si>
  <si>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</si>
  <si>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</si>
  <si>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</si>
  <si>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</si>
  <si>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</si>
  <si>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</si>
  <si>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</si>
  <si>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</si>
  <si>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</si>
  <si>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</si>
  <si>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</si>
  <si>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</si>
  <si>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</si>
  <si>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</si>
  <si>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</si>
  <si>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</si>
  <si>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</si>
  <si>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</si>
  <si>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</si>
  <si>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</si>
  <si>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</si>
  <si>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</si>
  <si>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</si>
  <si>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</si>
  <si>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</si>
  <si>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</si>
  <si>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</si>
  <si>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</si>
  <si>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</si>
  <si>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</si>
  <si>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</si>
  <si>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</si>
  <si>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</si>
  <si>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</si>
  <si>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</si>
  <si>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</si>
  <si>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</si>
  <si>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</si>
  <si>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</si>
  <si>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</si>
  <si>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</si>
  <si>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</si>
  <si>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</si>
  <si>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</si>
  <si>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</si>
  <si>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</si>
  <si>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</si>
  <si>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</si>
  <si>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</si>
  <si>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</si>
  <si>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</si>
  <si>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</si>
  <si>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</si>
  <si>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</si>
  <si>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</si>
  <si>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</si>
  <si>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</si>
  <si>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</si>
  <si>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</si>
  <si>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</si>
  <si>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</si>
  <si>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</si>
  <si>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</si>
  <si>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</si>
  <si>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</si>
  <si>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</si>
  <si>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</si>
  <si>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</si>
  <si>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</si>
  <si>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</si>
  <si>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</si>
  <si>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</si>
  <si>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</si>
  <si>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</si>
  <si>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</si>
  <si>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</si>
  <si>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</si>
  <si>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</si>
  <si>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</si>
  <si>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</si>
  <si>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</si>
  <si>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</si>
  <si>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</si>
  <si>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</si>
  <si>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</si>
  <si>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</si>
  <si>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</si>
  <si>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</si>
  <si>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</si>
  <si>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</si>
  <si>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</si>
  <si>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</si>
  <si>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</si>
  <si>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</si>
  <si>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</si>
  <si>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</si>
  <si>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</si>
  <si>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</si>
  <si>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</si>
  <si>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</si>
  <si>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</si>
  <si>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</si>
  <si>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</si>
  <si>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</si>
  <si>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</si>
  <si>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</si>
  <si>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</si>
  <si>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</si>
  <si>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</si>
  <si>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</si>
  <si>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</si>
  <si>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</si>
  <si>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</si>
  <si>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</si>
  <si>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</si>
  <si>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</si>
  <si>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</si>
  <si>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</si>
  <si>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</si>
  <si>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</si>
  <si>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</si>
  <si>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</si>
  <si>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</si>
  <si>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</si>
  <si>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</si>
  <si>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</si>
  <si>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</si>
  <si>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</si>
  <si>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</si>
  <si>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</si>
  <si>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</si>
  <si>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</si>
  <si>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</si>
  <si>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</si>
  <si>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</si>
  <si>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</si>
  <si>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</si>
  <si>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</si>
  <si>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</si>
  <si>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</si>
  <si>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</si>
  <si>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</si>
  <si>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</si>
  <si>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</si>
  <si>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</si>
  <si>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</si>
  <si>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</si>
  <si>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</si>
  <si>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</si>
  <si>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</si>
  <si>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</si>
  <si>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</si>
  <si>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</si>
  <si>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</si>
  <si>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</si>
  <si>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</si>
  <si>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</si>
  <si>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</si>
  <si>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</si>
  <si>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</si>
  <si>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</si>
  <si>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</si>
  <si>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</si>
  <si>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</si>
  <si>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</si>
  <si>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</si>
  <si>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</si>
  <si>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</si>
  <si>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</si>
  <si>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</si>
  <si>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</si>
  <si>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</si>
  <si>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</si>
  <si>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</si>
  <si>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</si>
  <si>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</si>
  <si>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</si>
  <si>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</si>
  <si>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</si>
  <si>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</si>
  <si>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</si>
  <si>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</si>
  <si>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</si>
  <si>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</si>
  <si>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</si>
  <si>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</si>
  <si>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</si>
  <si>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</si>
  <si>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</si>
  <si>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</si>
  <si>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</si>
  <si>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</si>
  <si>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</si>
  <si>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</si>
  <si>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</si>
  <si>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</si>
  <si>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</si>
  <si>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</si>
  <si>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</si>
  <si>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</si>
  <si>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</si>
  <si>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</si>
  <si>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</si>
  <si>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</si>
  <si>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</si>
  <si>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</si>
  <si>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</si>
  <si>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</si>
  <si>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</si>
  <si>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</si>
  <si>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</si>
  <si>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</si>
  <si>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</si>
  <si>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</si>
  <si>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</si>
  <si>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</si>
  <si>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</si>
  <si>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</si>
  <si>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</si>
  <si>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</si>
  <si>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</si>
  <si>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</si>
  <si>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</si>
  <si>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</si>
  <si>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</si>
  <si>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</si>
  <si>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</si>
  <si>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</si>
  <si>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</si>
  <si>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</si>
  <si>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</si>
  <si>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</si>
  <si>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</si>
  <si>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</si>
  <si>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</si>
  <si>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</si>
  <si>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</si>
  <si>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</si>
  <si>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</si>
  <si>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</si>
  <si>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</si>
  <si>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</si>
  <si>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</si>
  <si>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</si>
  <si>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</si>
  <si>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</si>
  <si>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</si>
  <si>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</si>
  <si>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</si>
  <si>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</si>
  <si>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</si>
  <si>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</si>
  <si>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</si>
  <si>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</si>
  <si>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</si>
  <si>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</si>
  <si>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</si>
  <si>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</si>
  <si>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</si>
  <si>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</si>
  <si>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</si>
  <si>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</si>
  <si>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</si>
  <si>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</si>
  <si>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</si>
  <si>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</si>
  <si>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</si>
  <si>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</si>
  <si>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</si>
  <si>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</si>
  <si>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</si>
  <si>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</si>
  <si>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</si>
  <si>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</si>
  <si>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</si>
  <si>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</si>
  <si>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</si>
  <si>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</si>
  <si>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</si>
  <si>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</si>
  <si>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</si>
  <si>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</si>
  <si>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</si>
  <si>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</si>
  <si>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</si>
  <si>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</si>
  <si>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</si>
  <si>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</si>
  <si>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</si>
  <si>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</si>
  <si>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</si>
  <si>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</si>
  <si>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</si>
  <si>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</si>
  <si>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</si>
  <si>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</si>
  <si>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</si>
  <si>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</si>
  <si>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</si>
  <si>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</si>
  <si>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</si>
  <si>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</si>
  <si>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</si>
  <si>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</si>
  <si>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</si>
  <si>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</si>
  <si>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</si>
  <si>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</si>
  <si>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</si>
  <si>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</si>
  <si>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</si>
  <si>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</si>
  <si>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</si>
  <si>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</si>
  <si>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</si>
  <si>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</si>
  <si>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</si>
  <si>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</si>
  <si>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</si>
  <si>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</si>
  <si>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</si>
  <si>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</si>
  <si>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</si>
  <si>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</si>
  <si>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</si>
  <si>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</si>
  <si>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</si>
  <si>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</si>
  <si>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</si>
  <si>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</si>
  <si>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</si>
  <si>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</si>
  <si>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</si>
  <si>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</si>
  <si>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</si>
  <si>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</si>
  <si>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</si>
  <si>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</si>
  <si>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</si>
  <si>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</si>
  <si>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</si>
  <si>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</si>
  <si>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</si>
  <si>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</si>
  <si>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</si>
  <si>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</si>
  <si>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</si>
  <si>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</si>
  <si>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</si>
  <si>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</si>
  <si>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</si>
  <si>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</si>
  <si>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</si>
  <si>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</si>
  <si>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</si>
  <si>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</si>
  <si>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</si>
  <si>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</si>
  <si>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</si>
  <si>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</si>
  <si>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</si>
  <si>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</si>
  <si>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</si>
  <si>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</si>
  <si>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</si>
  <si>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</si>
  <si>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</si>
  <si>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</si>
  <si>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</si>
  <si>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</si>
  <si>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</si>
  <si>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</si>
  <si>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</si>
  <si>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</si>
  <si>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</si>
  <si>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</si>
  <si>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</si>
  <si>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</si>
  <si>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</si>
  <si>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</si>
  <si>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</si>
  <si>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</si>
  <si>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</si>
  <si>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</si>
  <si>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</si>
  <si>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</si>
  <si>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</si>
  <si>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</si>
  <si>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</si>
  <si>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</si>
  <si>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</si>
  <si>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</si>
  <si>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</si>
  <si>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</si>
  <si>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</si>
  <si>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</si>
  <si>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</si>
  <si>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</si>
  <si>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</si>
  <si>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</si>
  <si>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</si>
  <si>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</si>
  <si>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</si>
  <si>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</si>
  <si>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</si>
  <si>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</si>
  <si>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</si>
  <si>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</si>
  <si>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</si>
  <si>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</si>
  <si>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</si>
  <si>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</si>
  <si>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</si>
  <si>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</si>
  <si>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</si>
  <si>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</si>
  <si>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</si>
  <si>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</si>
  <si>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</si>
  <si>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</si>
  <si>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</si>
  <si>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</si>
  <si>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</si>
  <si>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</si>
  <si>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</si>
  <si>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</si>
  <si>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</si>
  <si>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</si>
  <si>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</si>
  <si>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</si>
  <si>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</si>
  <si>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</si>
  <si>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</si>
  <si>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</si>
  <si>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</si>
  <si>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</si>
  <si>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</si>
  <si>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</si>
  <si>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</si>
  <si>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</si>
  <si>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</si>
  <si>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</si>
  <si>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</si>
  <si>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</si>
  <si>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</si>
  <si>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</si>
  <si>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</si>
  <si>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</si>
  <si>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</si>
  <si>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</si>
  <si>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</si>
  <si>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</si>
  <si>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</si>
  <si>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</si>
  <si>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</si>
  <si>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</si>
  <si>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</si>
  <si>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</si>
  <si>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</si>
  <si>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</si>
  <si>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</si>
  <si>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</si>
  <si>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</si>
  <si>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</si>
  <si>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</si>
  <si>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</si>
  <si>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</si>
  <si>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</si>
  <si>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</si>
  <si>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</si>
  <si>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</si>
  <si>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</si>
  <si>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</si>
  <si>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</si>
  <si>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</si>
  <si>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</si>
  <si>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</si>
  <si>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</si>
  <si>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</si>
  <si>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</si>
  <si>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</si>
  <si>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</si>
  <si>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</si>
  <si>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</si>
  <si>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</si>
  <si>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</si>
  <si>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</si>
  <si>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</si>
  <si>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</si>
  <si>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</si>
  <si>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</si>
  <si>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</si>
  <si>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</si>
  <si>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</si>
  <si>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</si>
  <si>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</si>
  <si>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</si>
  <si>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</si>
  <si>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</si>
  <si>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</si>
  <si>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</si>
  <si>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</si>
  <si>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</si>
  <si>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</si>
  <si>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</si>
  <si>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</si>
  <si>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</si>
  <si>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</si>
  <si>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</si>
  <si>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</si>
  <si>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</si>
  <si>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</si>
  <si>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</si>
  <si>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</si>
  <si>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</si>
  <si>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</si>
  <si>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</si>
  <si>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</si>
  <si>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</si>
  <si>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</si>
  <si>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</si>
  <si>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</si>
  <si>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</si>
  <si>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</si>
  <si>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</si>
  <si>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</si>
  <si>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</si>
  <si>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</si>
  <si>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</si>
  <si>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</si>
  <si>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</si>
  <si>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</si>
  <si>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</si>
  <si>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</si>
  <si>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</si>
  <si>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</si>
  <si>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</si>
  <si>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</si>
  <si>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</si>
  <si>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</si>
  <si>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</si>
  <si>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</si>
  <si>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</si>
  <si>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</si>
  <si>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</si>
  <si>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</si>
  <si>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</si>
  <si>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</si>
  <si>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</si>
  <si>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</si>
  <si>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</si>
  <si>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</si>
  <si>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</si>
  <si>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</si>
  <si>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</si>
  <si>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</si>
  <si>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</si>
  <si>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</si>
  <si>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</si>
  <si>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</si>
  <si>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</si>
  <si>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</si>
  <si>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</si>
  <si>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</si>
  <si>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</si>
  <si>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</si>
  <si>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</si>
  <si>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</si>
  <si>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</si>
  <si>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</si>
  <si>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</si>
  <si>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</si>
  <si>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</si>
  <si>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</si>
  <si>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</si>
  <si>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</si>
  <si>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</si>
  <si>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</si>
  <si>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</si>
  <si>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</si>
  <si>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</si>
  <si>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</si>
  <si>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</si>
  <si>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</si>
  <si>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</si>
  <si>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</si>
  <si>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</si>
  <si>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</si>
  <si>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</si>
  <si>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</si>
  <si>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</si>
  <si>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</si>
  <si>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</si>
  <si>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</si>
  <si>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</si>
  <si>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</si>
  <si>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</si>
  <si>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</si>
  <si>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</si>
  <si>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</si>
  <si>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</si>
  <si>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</si>
  <si>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</si>
  <si>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</si>
  <si>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</si>
  <si>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</si>
  <si>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</si>
  <si>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</si>
  <si>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</si>
  <si>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</si>
  <si>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</si>
  <si>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</si>
  <si>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</si>
  <si>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</si>
  <si>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</si>
  <si>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</si>
  <si>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</si>
  <si>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</si>
  <si>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</si>
  <si>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</si>
  <si>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</si>
  <si>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</si>
  <si>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</si>
  <si>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</si>
  <si>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</si>
  <si>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</si>
  <si>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</si>
  <si>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</si>
  <si>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</si>
  <si>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</si>
  <si>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</si>
  <si>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</si>
  <si>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</si>
  <si>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</si>
  <si>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</si>
  <si>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</si>
  <si>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</si>
  <si>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</si>
  <si>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</si>
  <si>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</si>
  <si>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</si>
  <si>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</si>
  <si>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</si>
  <si>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</si>
  <si>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</si>
  <si>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</si>
  <si>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</si>
  <si>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</si>
  <si>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</si>
  <si>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</si>
  <si>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</si>
  <si>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</si>
  <si>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</si>
  <si>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</si>
  <si>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</si>
  <si>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</si>
  <si>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</si>
  <si>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</si>
  <si>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</si>
  <si>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</si>
  <si>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</si>
  <si>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</si>
  <si>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</si>
  <si>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</si>
  <si>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</si>
  <si>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</si>
  <si>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</si>
  <si>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</si>
  <si>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</si>
  <si>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</si>
  <si>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</si>
  <si>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</si>
  <si>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</si>
  <si>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</si>
  <si>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</si>
  <si>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</si>
  <si>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</si>
  <si>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</si>
  <si>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</si>
  <si>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</si>
  <si>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</si>
  <si>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</si>
  <si>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</si>
  <si>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</si>
  <si>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</si>
  <si>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</si>
  <si>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</si>
  <si>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</si>
  <si>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</si>
  <si>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</si>
  <si>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</si>
  <si>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</si>
  <si>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</si>
  <si>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</si>
  <si>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</si>
  <si>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</si>
  <si>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</si>
  <si>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</si>
  <si>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</si>
  <si>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</si>
  <si>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</si>
  <si>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</si>
  <si>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</si>
  <si>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</si>
  <si>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</si>
  <si>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</si>
  <si>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</si>
  <si>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</si>
  <si>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</si>
  <si>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</si>
  <si>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</si>
  <si>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</si>
  <si>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</si>
  <si>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</si>
  <si>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</si>
  <si>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</si>
  <si>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</si>
  <si>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</si>
  <si>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</si>
  <si>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</si>
  <si>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</si>
  <si>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</si>
  <si>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</si>
  <si>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</si>
  <si>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</si>
  <si>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</si>
  <si>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</si>
  <si>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</si>
  <si>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</si>
  <si>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</si>
  <si>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</si>
  <si>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</si>
  <si>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</si>
  <si>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</si>
  <si>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</si>
  <si>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</si>
  <si>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</si>
  <si>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</si>
  <si>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</si>
  <si>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</si>
  <si>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</si>
  <si>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</si>
  <si>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</si>
  <si>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</si>
  <si>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</si>
  <si>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</si>
  <si>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</si>
  <si>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</si>
  <si>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</si>
  <si>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</si>
  <si>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</si>
  <si>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</si>
  <si>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</si>
  <si>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</si>
  <si>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</si>
  <si>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</si>
  <si>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</si>
  <si>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</si>
  <si>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</si>
  <si>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</si>
  <si>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</si>
  <si>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</si>
  <si>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</si>
  <si>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</si>
  <si>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</si>
  <si>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</si>
  <si>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</si>
  <si>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</si>
  <si>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</si>
  <si>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</si>
  <si>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</si>
  <si>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</si>
  <si>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</si>
  <si>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</si>
  <si>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</si>
  <si>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</si>
  <si>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</si>
  <si>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</si>
  <si>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</si>
  <si>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</si>
  <si>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</si>
  <si>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</si>
  <si>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</si>
  <si>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</si>
  <si>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</si>
  <si>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</si>
  <si>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</si>
  <si>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</si>
  <si>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</si>
  <si>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</si>
  <si>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</si>
  <si>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</si>
  <si>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</si>
  <si>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</si>
  <si>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</si>
  <si>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</si>
  <si>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</si>
  <si>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</si>
  <si>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</si>
  <si>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</si>
  <si>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</si>
  <si>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</si>
  <si>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</si>
  <si>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</si>
  <si>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</si>
  <si>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</si>
  <si>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</si>
  <si>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</si>
  <si>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</si>
  <si>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</si>
  <si>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</si>
  <si>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</si>
  <si>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</si>
  <si>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</si>
  <si>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</si>
  <si>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</si>
  <si>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</si>
  <si>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</si>
  <si>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</si>
  <si>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</si>
  <si>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</si>
  <si>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</si>
  <si>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</si>
  <si>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</si>
  <si>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</si>
  <si>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</si>
  <si>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</si>
  <si>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</si>
  <si>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</si>
  <si>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</si>
  <si>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</si>
  <si>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</si>
  <si>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</si>
  <si>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</si>
  <si>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</si>
  <si>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</si>
  <si>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</si>
  <si>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</si>
  <si>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</si>
  <si>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</si>
  <si>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</si>
  <si>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</si>
  <si>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</si>
  <si>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</si>
  <si>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</si>
  <si>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</si>
  <si>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</si>
  <si>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</si>
  <si>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</si>
  <si>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</si>
  <si>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</si>
  <si>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</si>
  <si>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</si>
  <si>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</si>
  <si>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</si>
  <si>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</si>
  <si>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</si>
  <si>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</si>
  <si>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</si>
  <si>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</si>
  <si>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</si>
  <si>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</si>
  <si>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</si>
  <si>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</si>
  <si>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</si>
  <si>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</si>
  <si>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</si>
  <si>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</si>
  <si>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</si>
  <si>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</si>
  <si>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</si>
  <si>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</si>
  <si>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</si>
  <si>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</si>
  <si>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</si>
  <si>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</si>
  <si>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</si>
  <si>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</si>
  <si>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</si>
  <si>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</si>
  <si>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</si>
  <si>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</si>
  <si>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</si>
  <si>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</si>
  <si>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</si>
  <si>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</si>
  <si>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</si>
  <si>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</si>
  <si>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</si>
  <si>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</si>
  <si>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</si>
  <si>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</si>
  <si>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</si>
  <si>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</si>
  <si>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</si>
  <si>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</si>
  <si>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</si>
  <si>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</si>
  <si>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</si>
  <si>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</si>
  <si>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</si>
  <si>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</si>
  <si>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</si>
  <si>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</si>
  <si>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</si>
  <si>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</si>
  <si>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</si>
  <si>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</si>
  <si>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</si>
  <si>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</si>
  <si>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</si>
  <si>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</si>
  <si>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</si>
  <si>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</si>
  <si>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</si>
  <si>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</si>
  <si>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</si>
  <si>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</si>
  <si>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</si>
  <si>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</si>
  <si>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</si>
  <si>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</si>
  <si>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</si>
  <si>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</si>
  <si>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</si>
  <si>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</si>
  <si>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</si>
  <si>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</si>
  <si>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</si>
  <si>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</si>
  <si>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</si>
  <si>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</si>
  <si>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</si>
  <si>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</si>
  <si>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</si>
  <si>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</si>
  <si>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</si>
  <si>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</si>
  <si>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</si>
  <si>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</si>
  <si>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</si>
  <si>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</si>
  <si>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</si>
  <si>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</si>
  <si>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</si>
  <si>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</si>
  <si>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</si>
  <si>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</si>
  <si>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</si>
  <si>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</si>
  <si>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</si>
  <si>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</si>
  <si>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</si>
  <si>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</si>
  <si>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</si>
  <si>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</si>
  <si>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</si>
  <si>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</si>
  <si>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</si>
  <si>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</si>
  <si>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</si>
  <si>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</si>
  <si>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</si>
  <si>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</si>
  <si>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</si>
  <si>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</si>
  <si>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</si>
  <si>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</si>
  <si>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</si>
  <si>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</si>
  <si>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</si>
  <si>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</si>
  <si>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</si>
  <si>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</si>
  <si>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</si>
  <si>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</si>
  <si>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</si>
  <si>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</si>
  <si>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</si>
  <si>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</si>
  <si>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</si>
  <si>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</si>
  <si>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</si>
  <si>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</si>
  <si>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</si>
  <si>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</si>
  <si>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</si>
  <si>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</si>
  <si>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</si>
  <si>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</si>
  <si>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</si>
  <si>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</si>
  <si>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</si>
  <si>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</si>
  <si>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</si>
  <si>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</si>
  <si>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</si>
  <si>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</si>
  <si>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</si>
  <si>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</si>
  <si>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</si>
  <si>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</si>
  <si>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</si>
  <si>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</si>
  <si>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</si>
  <si>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</si>
  <si>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</si>
  <si>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</si>
  <si>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</si>
  <si>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</si>
  <si>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</si>
  <si>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</si>
  <si>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</si>
  <si>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</si>
  <si>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</si>
  <si>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</si>
  <si>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</si>
  <si>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</si>
  <si>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</si>
  <si>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</si>
  <si>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</si>
  <si>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</si>
  <si>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</si>
  <si>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</si>
  <si>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</si>
  <si>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</si>
  <si>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</si>
  <si>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</si>
  <si>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</si>
  <si>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</si>
  <si>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</si>
  <si>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</si>
  <si>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</si>
  <si>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</si>
  <si>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</si>
  <si>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</si>
  <si>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</si>
  <si>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</si>
  <si>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</si>
  <si>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</si>
  <si>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</si>
  <si>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</si>
  <si>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</si>
  <si>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</si>
  <si>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</si>
  <si>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</si>
  <si>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</si>
  <si>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</si>
  <si>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</si>
  <si>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</si>
  <si>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</si>
  <si>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</si>
  <si>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</si>
  <si>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</si>
  <si>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</si>
  <si>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</si>
  <si>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</si>
  <si>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</si>
  <si>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</si>
  <si>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</si>
  <si>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</si>
  <si>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</si>
  <si>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</si>
  <si>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</si>
  <si>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</si>
  <si>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</si>
  <si>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</si>
  <si>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</si>
  <si>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</si>
  <si>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</si>
  <si>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</si>
  <si>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</si>
  <si>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</si>
  <si>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</si>
  <si>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</si>
  <si>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</si>
  <si>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</si>
  <si>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</si>
  <si>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</si>
  <si>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</si>
  <si>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</si>
  <si>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</si>
  <si>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</si>
  <si>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</si>
  <si>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</si>
  <si>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</si>
  <si>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</si>
  <si>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</si>
  <si>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</si>
  <si>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</si>
  <si>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</si>
  <si>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</si>
  <si>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</si>
  <si>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</si>
  <si>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</si>
  <si>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</si>
  <si>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</si>
  <si>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</si>
  <si>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</si>
  <si>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</si>
  <si>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</si>
  <si>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</si>
  <si>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</si>
  <si>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</si>
  <si>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</si>
  <si>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</si>
  <si>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</si>
  <si>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</si>
  <si>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</si>
  <si>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</si>
  <si>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</si>
  <si>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</si>
  <si>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</si>
  <si>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</si>
  <si>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</si>
  <si>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</si>
  <si>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</si>
  <si>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</si>
  <si>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</si>
  <si>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</si>
  <si>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</si>
  <si>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</si>
  <si>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</si>
  <si>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</si>
  <si>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</si>
  <si>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</si>
  <si>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</si>
  <si>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</si>
  <si>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</si>
  <si>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</si>
  <si>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</si>
  <si>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</si>
  <si>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</si>
  <si>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</si>
  <si>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</si>
  <si>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</si>
  <si>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</si>
  <si>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</si>
  <si>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</si>
  <si>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</si>
  <si>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</si>
  <si>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</si>
  <si>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</si>
  <si>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</si>
  <si>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</si>
  <si>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</si>
  <si>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</si>
  <si>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</si>
  <si>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</si>
  <si>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</si>
  <si>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</si>
  <si>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</si>
  <si>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</si>
  <si>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</si>
  <si>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</si>
  <si>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</si>
  <si>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</si>
  <si>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</si>
  <si>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</si>
  <si>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</si>
  <si>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</si>
  <si>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</si>
  <si>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</si>
  <si>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</si>
  <si>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</si>
  <si>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</si>
  <si>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</si>
  <si>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</si>
  <si>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</si>
  <si>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</si>
  <si>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</si>
  <si>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</si>
  <si>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</si>
  <si>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</si>
  <si>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</si>
  <si>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</si>
  <si>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</si>
  <si>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</si>
  <si>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</si>
  <si>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</si>
  <si>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</si>
  <si>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</si>
  <si>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</si>
  <si>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</si>
  <si>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</si>
  <si>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</si>
  <si>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</si>
  <si>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</si>
  <si>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</si>
  <si>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</si>
  <si>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</si>
  <si>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</si>
  <si>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</si>
  <si>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</si>
  <si>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</si>
  <si>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</si>
  <si>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</si>
  <si>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</si>
  <si>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</si>
  <si>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</si>
  <si>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</si>
  <si>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</si>
  <si>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</si>
  <si>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</si>
  <si>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</si>
  <si>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</si>
  <si>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</si>
  <si>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</si>
  <si>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</si>
  <si>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</si>
  <si>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</si>
  <si>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</si>
  <si>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</si>
  <si>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</si>
  <si>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</si>
  <si>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</si>
  <si>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</si>
  <si>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</si>
  <si>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</si>
  <si>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</si>
  <si>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</si>
  <si>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</si>
  <si>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</si>
  <si>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</si>
  <si>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</si>
  <si>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</si>
  <si>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</si>
  <si>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</si>
  <si>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</si>
  <si>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</si>
  <si>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</si>
  <si>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</si>
  <si>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</si>
  <si>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</si>
  <si>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</si>
  <si>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</si>
  <si>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</si>
  <si>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</si>
  <si>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</si>
  <si>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</si>
  <si>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</si>
  <si>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</si>
  <si>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</si>
  <si>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</si>
  <si>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</si>
  <si>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</si>
  <si>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</si>
  <si>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</si>
  <si>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</si>
  <si>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</si>
  <si>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</si>
  <si>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</si>
  <si>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</si>
  <si>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</si>
  <si>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</si>
  <si>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</si>
  <si>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</si>
  <si>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</si>
  <si>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</si>
  <si>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</si>
  <si>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</si>
  <si>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</si>
  <si>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</si>
  <si>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</si>
  <si>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</si>
  <si>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</si>
  <si>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</si>
  <si>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</si>
  <si>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</si>
  <si>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</si>
  <si>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</si>
  <si>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</si>
  <si>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</si>
  <si>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</si>
  <si>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</si>
  <si>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</si>
  <si>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</si>
  <si>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</si>
  <si>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</si>
  <si>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</si>
  <si>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</si>
  <si>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</si>
  <si>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</si>
  <si>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</si>
  <si>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</si>
  <si>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</si>
  <si>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</si>
  <si>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</si>
  <si>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</si>
  <si>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</si>
  <si>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</si>
  <si>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</si>
  <si>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</si>
  <si>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</si>
  <si>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</si>
  <si>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</si>
  <si>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</si>
  <si>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</si>
  <si>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</si>
  <si>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</si>
  <si>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</si>
  <si>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</si>
  <si>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</si>
  <si>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</si>
  <si>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</si>
  <si>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</si>
  <si>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</si>
  <si>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</si>
  <si>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</si>
  <si>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</si>
  <si>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</si>
  <si>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</si>
  <si>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</si>
  <si>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</si>
  <si>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</si>
  <si>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</si>
  <si>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</si>
  <si>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</si>
  <si>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</si>
  <si>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</si>
  <si>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</si>
  <si>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</si>
  <si>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</si>
  <si>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</si>
  <si>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</si>
  <si>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</si>
  <si>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</si>
  <si>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</si>
  <si>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</si>
  <si>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</si>
  <si>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</si>
  <si>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</si>
  <si>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</si>
  <si>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</si>
  <si>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</si>
  <si>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</si>
  <si>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</si>
  <si>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</si>
  <si>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</si>
  <si>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</si>
  <si>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</si>
  <si>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</si>
  <si>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</si>
  <si>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</si>
  <si>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</si>
  <si>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</si>
  <si>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</si>
  <si>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</si>
  <si>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</si>
  <si>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</si>
  <si>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</si>
  <si>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</si>
  <si>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</si>
  <si>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</si>
  <si>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</si>
  <si>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</si>
  <si>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</si>
  <si>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</si>
  <si>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</si>
  <si>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</si>
  <si>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</si>
  <si>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</si>
  <si>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</si>
  <si>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</si>
  <si>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</si>
  <si>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</si>
  <si>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</si>
  <si>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</si>
  <si>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</si>
  <si>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</si>
  <si>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</si>
  <si>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</si>
  <si>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</si>
  <si>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</si>
  <si>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</si>
  <si>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</si>
  <si>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</si>
  <si>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</si>
  <si>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</si>
  <si>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</si>
  <si>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</si>
  <si>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</si>
  <si>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</si>
  <si>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</si>
  <si>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</si>
  <si>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</si>
  <si>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</si>
  <si>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</si>
  <si>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</si>
  <si>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</si>
  <si>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</si>
  <si>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</si>
  <si>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</si>
  <si>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</si>
  <si>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</si>
  <si>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</si>
  <si>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</si>
  <si>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</si>
  <si>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</si>
  <si>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</si>
  <si>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</si>
  <si>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</si>
  <si>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</si>
  <si>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</si>
  <si>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</si>
  <si>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</si>
  <si>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</si>
  <si>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</si>
  <si>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</si>
  <si>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</si>
  <si>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</si>
  <si>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</si>
  <si>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</si>
  <si>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</si>
  <si>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</si>
  <si>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</si>
  <si>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</si>
  <si>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</si>
  <si>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</si>
  <si>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</si>
  <si>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</si>
  <si>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</si>
  <si>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</si>
  <si>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</si>
  <si>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</si>
  <si>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</si>
  <si>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</si>
  <si>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</si>
  <si>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</si>
  <si>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</si>
  <si>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</si>
  <si>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</si>
  <si>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</si>
  <si>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</si>
  <si>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</si>
  <si>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</si>
  <si>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</si>
  <si>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</si>
  <si>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</si>
  <si>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</si>
  <si>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</si>
  <si>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</si>
  <si>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</si>
  <si>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</si>
  <si>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</si>
  <si>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</si>
  <si>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</si>
  <si>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</si>
  <si>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</si>
  <si>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</si>
  <si>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</si>
  <si>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</si>
  <si>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</si>
  <si>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</si>
  <si>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</si>
  <si>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</si>
  <si>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</si>
  <si>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</si>
  <si>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</si>
  <si>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</si>
  <si>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</si>
  <si>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</si>
  <si>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</si>
  <si>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</si>
  <si>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</si>
  <si>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</si>
  <si>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</si>
  <si>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</si>
  <si>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</si>
  <si>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</si>
  <si>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</si>
  <si>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</si>
  <si>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</si>
  <si>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</si>
  <si>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</si>
  <si>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</si>
  <si>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</si>
  <si>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</si>
  <si>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</si>
  <si>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</si>
  <si>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</si>
  <si>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</si>
  <si>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</si>
  <si>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</si>
  <si>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</si>
  <si>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</si>
  <si>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</si>
  <si>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</si>
  <si>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</si>
  <si>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</si>
  <si>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</si>
  <si>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</si>
  <si>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</si>
  <si>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</si>
  <si>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</si>
  <si>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</si>
  <si>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</si>
  <si>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</si>
  <si>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</si>
  <si>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</si>
  <si>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</si>
  <si>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</si>
  <si>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</si>
  <si>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</si>
  <si>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</si>
  <si>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</si>
  <si>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</si>
  <si>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</si>
  <si>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</si>
  <si>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</si>
  <si>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</si>
  <si>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</si>
  <si>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</si>
  <si>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</si>
  <si>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</si>
  <si>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</si>
  <si>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</si>
  <si>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</si>
  <si>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</si>
  <si>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</si>
  <si>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</si>
  <si>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</si>
  <si>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</si>
  <si>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</si>
  <si>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</si>
  <si>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</si>
  <si>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</si>
  <si>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</si>
  <si>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</si>
  <si>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</si>
  <si>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</si>
  <si>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</si>
  <si>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</si>
  <si>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</si>
  <si>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</si>
  <si>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</si>
  <si>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</si>
  <si>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</si>
  <si>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</si>
  <si>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</si>
  <si>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</si>
  <si>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</si>
  <si>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</si>
  <si>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</si>
  <si>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</si>
  <si>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</si>
  <si>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</si>
  <si>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</si>
  <si>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</si>
  <si>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</si>
  <si>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</si>
  <si>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</si>
  <si>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</si>
  <si>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</si>
  <si>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</si>
  <si>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</si>
  <si>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</si>
  <si>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</si>
  <si>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</si>
  <si>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</si>
  <si>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</si>
  <si>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</si>
  <si>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</si>
  <si>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</si>
  <si>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</si>
  <si>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</si>
  <si>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</si>
  <si>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</si>
  <si>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</si>
  <si>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</si>
  <si>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</si>
  <si>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</si>
  <si>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</si>
  <si>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</si>
  <si>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</si>
  <si>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</si>
  <si>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</si>
  <si>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</si>
  <si>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</si>
  <si>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</si>
  <si>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</si>
  <si>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</si>
  <si>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</si>
  <si>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</si>
  <si>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</si>
  <si>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</si>
  <si>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</si>
  <si>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</si>
  <si>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</si>
  <si>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</si>
  <si>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</si>
  <si>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</si>
  <si>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</si>
  <si>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</si>
  <si>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</si>
  <si>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</si>
  <si>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</si>
  <si>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</si>
  <si>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</si>
  <si>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</si>
  <si>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</si>
  <si>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</si>
  <si>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</si>
  <si>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</si>
  <si>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</si>
  <si>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</si>
  <si>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</si>
  <si>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</si>
  <si>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</si>
  <si>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</si>
  <si>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</si>
  <si>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</si>
  <si>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</si>
  <si>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</si>
  <si>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</si>
  <si>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</si>
  <si>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</si>
  <si>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</si>
  <si>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</si>
  <si>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</si>
  <si>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</si>
  <si>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</si>
  <si>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</si>
  <si>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</si>
  <si>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</si>
  <si>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</si>
  <si>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</si>
  <si>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</si>
  <si>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</si>
  <si>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</si>
  <si>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</si>
  <si>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</si>
  <si>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</si>
  <si>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</si>
  <si>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</si>
  <si>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</si>
  <si>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</si>
  <si>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</si>
  <si>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</si>
  <si>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</si>
  <si>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</si>
  <si>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</si>
  <si>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</si>
  <si>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</si>
  <si>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</si>
  <si>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</si>
  <si>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</si>
  <si>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</si>
  <si>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</si>
  <si>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</si>
  <si>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</si>
  <si>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</si>
  <si>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</si>
  <si>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</si>
  <si>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</si>
  <si>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</si>
  <si>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</si>
  <si>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</si>
  <si>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</si>
  <si>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</si>
  <si>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</si>
  <si>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</si>
  <si>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</si>
  <si>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</si>
  <si>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</si>
  <si>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</si>
  <si>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</si>
  <si>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</si>
  <si>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</si>
  <si>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</si>
  <si>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</si>
  <si>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</si>
  <si>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</si>
  <si>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</si>
  <si>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</si>
  <si>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</si>
  <si>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</si>
  <si>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</si>
  <si>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</si>
  <si>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</si>
  <si>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</si>
  <si>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</si>
  <si>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</si>
  <si>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</si>
  <si>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</si>
  <si>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</si>
  <si>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</si>
  <si>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</si>
  <si>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</si>
  <si>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</si>
  <si>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</si>
  <si>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</si>
  <si>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</si>
  <si>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</si>
  <si>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</si>
  <si>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</si>
  <si>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</si>
  <si>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</si>
  <si>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</si>
  <si>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</si>
  <si>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</si>
  <si>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</si>
  <si>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</si>
  <si>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</si>
  <si>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</si>
  <si>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</si>
  <si>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</si>
  <si>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</si>
  <si>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</si>
  <si>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</si>
  <si>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</si>
  <si>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</si>
  <si>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</si>
  <si>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</si>
  <si>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</si>
  <si>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</si>
  <si>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</si>
  <si>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</si>
  <si>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</si>
  <si>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</si>
  <si>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</si>
  <si>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</si>
  <si>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</si>
  <si>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</si>
  <si>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</si>
  <si>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</si>
  <si>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</si>
  <si>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</si>
  <si>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</si>
  <si>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</si>
  <si>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</si>
  <si>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</si>
  <si>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</si>
  <si>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</si>
  <si>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</si>
  <si>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</si>
  <si>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</si>
  <si>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</si>
  <si>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</si>
  <si>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</si>
  <si>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</si>
  <si>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</si>
  <si>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</si>
  <si>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</si>
  <si>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</si>
  <si>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</si>
  <si>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</si>
  <si>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</si>
  <si>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</si>
  <si>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</si>
  <si>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</si>
  <si>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</si>
  <si>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</si>
  <si>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</si>
  <si>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</si>
  <si>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</si>
  <si>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</si>
  <si>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</si>
  <si>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</si>
  <si>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</si>
  <si>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</si>
  <si>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</si>
  <si>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</si>
  <si>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</si>
  <si>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</si>
  <si>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</si>
  <si>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</si>
  <si>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</si>
  <si>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</si>
  <si>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</si>
  <si>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</si>
  <si>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</si>
  <si>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</si>
  <si>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</si>
  <si>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</si>
  <si>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</si>
  <si>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</si>
  <si>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</si>
  <si>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</si>
  <si>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</si>
  <si>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</si>
  <si>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</si>
  <si>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</si>
  <si>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</si>
  <si>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</si>
  <si>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</si>
  <si>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</si>
  <si>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</si>
  <si>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</si>
  <si>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</si>
  <si>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</si>
  <si>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</si>
  <si>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</si>
  <si>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</si>
  <si>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</si>
  <si>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</si>
  <si>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</si>
  <si>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</si>
  <si>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</si>
  <si>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</si>
  <si>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</si>
  <si>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</si>
  <si>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</si>
  <si>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</si>
  <si>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</si>
  <si>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</si>
  <si>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</si>
  <si>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</si>
  <si>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</si>
  <si>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</si>
  <si>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</si>
  <si>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</si>
  <si>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</si>
  <si>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</si>
  <si>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</si>
  <si>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</si>
  <si>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</si>
  <si>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</si>
  <si>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</si>
  <si>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</si>
  <si>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</si>
  <si>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</si>
  <si>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</si>
  <si>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</si>
  <si>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</si>
  <si>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</si>
  <si>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</si>
  <si>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</si>
  <si>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</si>
  <si>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</si>
  <si>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</si>
  <si>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</si>
  <si>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</si>
  <si>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</si>
  <si>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</si>
  <si>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</si>
  <si>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</si>
  <si>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</si>
  <si>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</si>
  <si>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</si>
  <si>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</si>
  <si>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</si>
  <si>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</si>
  <si>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</si>
  <si>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</si>
  <si>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</si>
  <si>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</si>
  <si>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</si>
  <si>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</si>
  <si>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</si>
  <si>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</si>
  <si>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</si>
  <si>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</si>
  <si>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</si>
  <si>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</si>
  <si>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</si>
  <si>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</si>
  <si>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</si>
  <si>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</si>
  <si>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</si>
  <si>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</si>
  <si>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</si>
  <si>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</si>
  <si>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</si>
  <si>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</si>
  <si>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</si>
  <si>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</si>
  <si>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</si>
  <si>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</si>
  <si>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</si>
  <si>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</si>
  <si>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</si>
  <si>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</si>
  <si>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</si>
  <si>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</si>
  <si>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</si>
  <si>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</si>
  <si>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</si>
  <si>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</si>
  <si>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</si>
  <si>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</si>
  <si>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</si>
  <si>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</si>
  <si>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</si>
  <si>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</si>
  <si>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</si>
  <si>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</si>
  <si>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</si>
  <si>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</si>
  <si>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</si>
  <si>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</si>
  <si>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</si>
  <si>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</si>
  <si>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</si>
  <si>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</si>
  <si>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</si>
  <si>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</si>
  <si>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</si>
  <si>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</si>
  <si>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</si>
  <si>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</si>
  <si>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</si>
  <si>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</si>
  <si>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</si>
  <si>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</si>
  <si>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</si>
  <si>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</si>
  <si>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</si>
  <si>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</si>
  <si>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</si>
  <si>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</si>
  <si>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</si>
  <si>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</si>
  <si>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</si>
  <si>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</si>
  <si>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</si>
  <si>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</si>
  <si>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</si>
  <si>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</si>
  <si>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</si>
  <si>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</si>
  <si>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</si>
  <si>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</si>
  <si>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</si>
  <si>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</si>
  <si>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</si>
  <si>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</si>
  <si>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</si>
  <si>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</si>
  <si>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</si>
  <si>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</si>
  <si>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</si>
  <si>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</si>
  <si>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</si>
  <si>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</si>
  <si>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</si>
  <si>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</si>
  <si>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</si>
  <si>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</si>
  <si>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</si>
  <si>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</si>
  <si>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</si>
  <si>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</si>
  <si>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</si>
  <si>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</si>
  <si>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</si>
  <si>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</si>
  <si>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</si>
  <si>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</si>
  <si>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</si>
  <si>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</si>
  <si>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</si>
  <si>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</si>
  <si>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</si>
  <si>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</si>
  <si>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</si>
  <si>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</si>
  <si>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</si>
  <si>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</si>
  <si>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</si>
  <si>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</si>
  <si>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</si>
  <si>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</si>
  <si>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</si>
  <si>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</si>
  <si>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</si>
  <si>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</si>
  <si>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</si>
  <si>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</si>
  <si>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</si>
  <si>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</si>
  <si>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</si>
  <si>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</si>
  <si>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</si>
  <si>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</si>
  <si>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</si>
  <si>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</si>
  <si>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</si>
  <si>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</si>
  <si>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</si>
  <si>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</si>
  <si>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</si>
  <si>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</si>
  <si>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</si>
  <si>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</si>
  <si>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</si>
  <si>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</si>
  <si>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</si>
  <si>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</si>
  <si>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</si>
  <si>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</si>
  <si>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</si>
  <si>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</si>
  <si>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</si>
  <si>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</si>
  <si>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</si>
  <si>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</si>
  <si>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</si>
  <si>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</si>
  <si>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</si>
  <si>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</si>
  <si>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</si>
  <si>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</si>
  <si>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</si>
  <si>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</si>
  <si>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</si>
  <si>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</si>
  <si>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</si>
  <si>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</si>
  <si>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</si>
  <si>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</si>
  <si>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</si>
  <si>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</si>
  <si>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</si>
  <si>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</si>
  <si>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</si>
  <si>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</si>
  <si>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</si>
  <si>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</si>
  <si>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</si>
  <si>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</si>
  <si>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</si>
  <si>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</si>
  <si>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</si>
  <si>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</si>
  <si>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</si>
  <si>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</si>
  <si>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</si>
  <si>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</si>
  <si>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</si>
  <si>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</si>
  <si>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</si>
  <si>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</si>
  <si>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</si>
  <si>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</si>
  <si>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</si>
  <si>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</si>
  <si>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</si>
  <si>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</si>
  <si>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</si>
  <si>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</si>
  <si>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</si>
  <si>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</si>
  <si>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</si>
  <si>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</si>
  <si>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</si>
  <si>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</si>
  <si>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</si>
  <si>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</si>
  <si>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</si>
  <si>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</si>
  <si>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</si>
  <si>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</si>
  <si>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</si>
  <si>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</si>
  <si>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</si>
  <si>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</si>
  <si>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</si>
  <si>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</si>
  <si>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</si>
  <si>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</si>
  <si>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</si>
  <si>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</si>
  <si>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</si>
  <si>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</si>
  <si>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</si>
  <si>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</si>
  <si>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</si>
  <si>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</si>
  <si>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</si>
  <si>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</si>
  <si>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</si>
  <si>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</si>
  <si>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</si>
  <si>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</si>
  <si>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</si>
  <si>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</si>
  <si>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</si>
  <si>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</si>
  <si>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</si>
  <si>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</si>
  <si>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</si>
  <si>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</si>
  <si>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</si>
  <si>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</si>
  <si>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</si>
  <si>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</si>
  <si>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</si>
  <si>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</si>
  <si>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</si>
  <si>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</si>
  <si>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</si>
  <si>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</si>
  <si>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</si>
  <si>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</si>
  <si>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</si>
  <si>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</si>
  <si>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</si>
  <si>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</si>
  <si>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</si>
  <si>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</si>
  <si>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</si>
  <si>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</si>
  <si>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</si>
  <si>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</si>
  <si>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</si>
  <si>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</si>
  <si>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</si>
  <si>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</si>
  <si>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</si>
  <si>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</si>
  <si>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</si>
  <si>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</si>
  <si>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</si>
  <si>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</si>
  <si>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</si>
  <si>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</si>
  <si>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</si>
  <si>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</si>
  <si>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</si>
  <si>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</si>
  <si>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</si>
  <si>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</si>
  <si>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</si>
  <si>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</si>
  <si>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</si>
  <si>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</si>
  <si>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</si>
  <si>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</si>
  <si>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</si>
  <si>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</si>
  <si>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</si>
  <si>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</si>
  <si>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</si>
  <si>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</si>
  <si>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</si>
  <si>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</si>
  <si>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</si>
  <si>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</si>
  <si>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</si>
  <si>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</si>
  <si>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</si>
  <si>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</si>
  <si>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</si>
  <si>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</si>
  <si>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</si>
  <si>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</si>
  <si>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</si>
  <si>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</si>
  <si>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</si>
  <si>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</si>
  <si>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</si>
  <si>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</si>
  <si>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</si>
  <si>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</si>
  <si>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</si>
  <si>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</si>
  <si>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</si>
  <si>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</si>
  <si>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</si>
  <si>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</si>
  <si>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</si>
  <si>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</si>
  <si>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</si>
  <si>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</si>
  <si>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</si>
  <si>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</si>
  <si>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</si>
  <si>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</si>
  <si>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</si>
  <si>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</si>
  <si>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</si>
  <si>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</si>
  <si>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</si>
  <si>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</si>
  <si>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</si>
  <si>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</si>
  <si>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</si>
  <si>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</si>
  <si>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</si>
  <si>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</si>
  <si>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</si>
  <si>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</si>
  <si>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</si>
  <si>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</si>
  <si>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</si>
  <si>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</si>
  <si>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</si>
  <si>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</si>
  <si>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</si>
  <si>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</si>
  <si>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</si>
  <si>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</si>
  <si>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</si>
  <si>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</si>
  <si>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</si>
  <si>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</si>
  <si>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</si>
  <si>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</si>
  <si>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</si>
  <si>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</si>
  <si>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</si>
  <si>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</si>
  <si>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</si>
  <si>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</si>
  <si>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</si>
  <si>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</si>
  <si>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</si>
  <si>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</si>
  <si>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</si>
  <si>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</si>
  <si>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</si>
  <si>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</si>
  <si>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</si>
  <si>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</si>
  <si>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</si>
  <si>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</si>
  <si>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</si>
  <si>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</si>
  <si>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</si>
  <si>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</si>
  <si>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</si>
  <si>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</si>
  <si>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</si>
  <si>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</si>
  <si>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</si>
  <si>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</si>
  <si>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</si>
  <si>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</si>
  <si>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</si>
  <si>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</si>
  <si>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</si>
  <si>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</si>
  <si>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</si>
  <si>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</si>
  <si>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</si>
  <si>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</si>
  <si>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</si>
  <si>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</si>
  <si>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</si>
  <si>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</si>
  <si>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</si>
  <si>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</si>
  <si>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</si>
  <si>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</si>
  <si>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</si>
  <si>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</si>
  <si>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</si>
  <si>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</si>
  <si>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</si>
  <si>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</si>
  <si>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</si>
  <si>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</si>
  <si>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</si>
  <si>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</si>
  <si>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</si>
  <si>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</si>
  <si>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</si>
  <si>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</si>
  <si>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</si>
  <si>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</si>
  <si>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</si>
  <si>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</si>
  <si>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</si>
  <si>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</si>
  <si>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</si>
  <si>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</si>
  <si>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</si>
  <si>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</si>
  <si>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</si>
  <si>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</si>
  <si>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</si>
  <si>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</si>
  <si>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</si>
  <si>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</si>
  <si>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</si>
  <si>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</si>
  <si>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</si>
  <si>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</si>
  <si>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</si>
  <si>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</si>
  <si>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</si>
  <si>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</si>
  <si>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</si>
  <si>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</si>
  <si>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</si>
  <si>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</si>
  <si>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</si>
  <si>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</si>
  <si>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</si>
  <si>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</si>
  <si>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</si>
  <si>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</si>
  <si>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</si>
  <si>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</si>
  <si>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</si>
  <si>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</si>
  <si>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</si>
  <si>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</si>
  <si>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</si>
  <si>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</si>
  <si>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</si>
  <si>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</si>
  <si>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</si>
  <si>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</si>
  <si>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</si>
  <si>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</si>
  <si>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</si>
  <si>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</si>
  <si>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</si>
  <si>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</si>
  <si>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</si>
  <si>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</si>
  <si>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</si>
  <si>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</si>
  <si>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</si>
  <si>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</si>
  <si>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</si>
  <si>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</si>
  <si>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</si>
  <si>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</si>
  <si>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</si>
  <si>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</si>
  <si>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</si>
  <si>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</si>
  <si>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</si>
  <si>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</si>
  <si>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</si>
  <si>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</si>
  <si>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</si>
  <si>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</si>
  <si>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</si>
  <si>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</si>
  <si>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</si>
  <si>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</si>
  <si>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</si>
  <si>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</si>
  <si>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</si>
  <si>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</si>
  <si>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</si>
  <si>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</si>
  <si>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</si>
  <si>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</si>
  <si>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</si>
  <si>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</si>
  <si>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</si>
  <si>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</si>
  <si>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</si>
  <si>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</si>
  <si>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</si>
  <si>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</si>
  <si>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</si>
  <si>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</si>
  <si>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</si>
  <si>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</si>
  <si>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</si>
  <si>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</si>
  <si>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</si>
  <si>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</si>
  <si>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</si>
  <si>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</si>
  <si>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</si>
  <si>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</si>
  <si>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</si>
  <si>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</si>
  <si>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</si>
  <si>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</si>
  <si>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</si>
  <si>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</si>
  <si>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</si>
  <si>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</si>
  <si>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</si>
  <si>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</si>
  <si>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</si>
  <si>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</si>
  <si>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</si>
  <si>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</si>
  <si>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</si>
  <si>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</si>
  <si>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</si>
  <si>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</si>
  <si>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</si>
  <si>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</si>
  <si>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</si>
  <si>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</si>
  <si>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</si>
  <si>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</si>
  <si>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</si>
  <si>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</si>
  <si>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</si>
  <si>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</si>
  <si>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</si>
  <si>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</si>
  <si>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</si>
  <si>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</si>
  <si>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</si>
  <si>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</si>
  <si>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</si>
  <si>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</si>
  <si>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</si>
  <si>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</si>
  <si>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</si>
  <si>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</si>
  <si>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</si>
  <si>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</si>
  <si>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</si>
  <si>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</si>
  <si>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</si>
  <si>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</si>
  <si>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</si>
  <si>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</si>
  <si>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</si>
  <si>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</si>
  <si>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</si>
  <si>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</si>
  <si>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</si>
  <si>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</si>
  <si>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</si>
  <si>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</si>
  <si>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</si>
  <si>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</si>
  <si>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</si>
  <si>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</si>
  <si>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</si>
  <si>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</si>
  <si>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</si>
  <si>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</si>
  <si>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</si>
  <si>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</si>
  <si>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</si>
  <si>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</si>
  <si>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</si>
  <si>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</si>
  <si>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</si>
  <si>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</si>
  <si>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</si>
  <si>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</si>
  <si>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</si>
  <si>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</si>
  <si>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</si>
  <si>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</si>
  <si>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</si>
  <si>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</si>
  <si>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</si>
  <si>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</si>
  <si>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</si>
  <si>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</si>
  <si>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</si>
  <si>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</si>
  <si>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</si>
  <si>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</si>
  <si>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</si>
  <si>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</si>
  <si>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</si>
  <si>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</si>
  <si>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</si>
  <si>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</si>
  <si>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</si>
  <si>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</si>
  <si>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</si>
  <si>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</si>
  <si>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</si>
  <si>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</si>
  <si>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</si>
  <si>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</si>
  <si>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</si>
  <si>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</si>
  <si>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</si>
  <si>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</si>
  <si>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</si>
  <si>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</si>
  <si>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</si>
  <si>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</si>
  <si>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</si>
  <si>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</si>
  <si>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</si>
  <si>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</si>
  <si>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</si>
  <si>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</si>
  <si>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</si>
  <si>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</si>
  <si>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</si>
  <si>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</si>
  <si>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</si>
  <si>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</si>
  <si>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</si>
  <si>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</si>
  <si>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</si>
  <si>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</si>
  <si>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</si>
  <si>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</si>
  <si>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</si>
  <si>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</si>
  <si>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</si>
  <si>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</si>
  <si>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</si>
  <si>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</si>
  <si>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</si>
  <si>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</si>
  <si>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</si>
  <si>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</si>
  <si>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</si>
  <si>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</si>
  <si>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</si>
  <si>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</si>
  <si>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</si>
  <si>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</si>
  <si>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</si>
  <si>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</si>
  <si>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</si>
  <si>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</si>
  <si>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</si>
  <si>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</si>
  <si>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</si>
  <si>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</si>
  <si>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</si>
  <si>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</si>
  <si>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</si>
  <si>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</si>
  <si>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</si>
  <si>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</si>
  <si>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</si>
  <si>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</si>
  <si>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</si>
  <si>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</si>
  <si>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</si>
  <si>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</si>
  <si>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</si>
  <si>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</si>
  <si>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</si>
  <si>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</si>
  <si>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</si>
  <si>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</si>
  <si>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</si>
  <si>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</si>
  <si>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</si>
  <si>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</si>
  <si>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</si>
  <si>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</si>
  <si>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</si>
  <si>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</si>
  <si>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</si>
  <si>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</si>
  <si>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</si>
  <si>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</si>
  <si>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</si>
  <si>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</si>
  <si>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</si>
  <si>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</si>
  <si>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</si>
  <si>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</si>
  <si>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</si>
  <si>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</si>
  <si>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</si>
  <si>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</si>
  <si>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</si>
  <si>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</si>
  <si>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</si>
  <si>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</si>
  <si>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</si>
  <si>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</si>
  <si>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</si>
  <si>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</si>
  <si>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</si>
  <si>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</si>
  <si>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</si>
  <si>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</si>
  <si>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</si>
  <si>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</si>
  <si>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</si>
  <si>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</si>
  <si>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</si>
  <si>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</si>
  <si>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</si>
  <si>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</si>
  <si>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</si>
  <si>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</si>
  <si>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</si>
  <si>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</si>
  <si>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</si>
  <si>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</si>
  <si>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</si>
  <si>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</si>
  <si>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</si>
  <si>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</si>
  <si>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</si>
  <si>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</si>
  <si>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</si>
  <si>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</si>
  <si>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</si>
  <si>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</si>
  <si>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</si>
  <si>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</si>
  <si>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</si>
  <si>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</si>
  <si>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</si>
  <si>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</si>
  <si>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</si>
  <si>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</si>
  <si>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</si>
  <si>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</si>
  <si>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</si>
  <si>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</si>
  <si>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</si>
  <si>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</si>
  <si>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</si>
  <si>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</si>
  <si>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</si>
  <si>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</si>
  <si>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</si>
  <si>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</si>
  <si>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</si>
  <si>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</si>
  <si>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</si>
  <si>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</si>
  <si>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</si>
  <si>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</si>
  <si>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</si>
  <si>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</si>
  <si>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</si>
  <si>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</si>
  <si>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</si>
  <si>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</si>
  <si>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</si>
  <si>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</si>
  <si>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</si>
  <si>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</si>
  <si>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</si>
  <si>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</si>
  <si>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</si>
  <si>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</si>
  <si>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</si>
  <si>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</si>
  <si>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</si>
  <si>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</si>
  <si>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</si>
  <si>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</si>
  <si>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</si>
  <si>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</si>
  <si>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</si>
  <si>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</si>
  <si>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</si>
  <si>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</si>
  <si>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</si>
  <si>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</si>
  <si>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</si>
  <si>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</si>
  <si>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</si>
  <si>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</si>
  <si>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</si>
  <si>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</si>
  <si>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</si>
  <si>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</si>
  <si>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</si>
  <si>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</si>
  <si>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</si>
  <si>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</si>
  <si>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</si>
  <si>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</si>
  <si>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</si>
  <si>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</si>
  <si>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</si>
  <si>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</si>
  <si>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</si>
  <si>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</si>
  <si>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</si>
  <si>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</si>
  <si>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</si>
  <si>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</si>
  <si>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</si>
  <si>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</si>
  <si>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</si>
  <si>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</si>
  <si>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</si>
  <si>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</si>
  <si>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</si>
  <si>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</si>
  <si>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</si>
  <si>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</si>
  <si>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</si>
  <si>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</si>
  <si>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</si>
  <si>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</si>
  <si>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</si>
  <si>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</si>
  <si>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</si>
  <si>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</si>
  <si>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</si>
  <si>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</si>
  <si>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</si>
  <si>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</si>
  <si>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</si>
  <si>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</si>
  <si>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</si>
  <si>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</si>
  <si>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</si>
  <si>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</si>
  <si>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</si>
  <si>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</si>
  <si>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</si>
  <si>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</si>
  <si>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</si>
  <si>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</si>
  <si>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</si>
  <si>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</si>
  <si>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</si>
  <si>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</si>
  <si>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</si>
  <si>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</si>
  <si>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</si>
  <si>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</si>
  <si>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</si>
  <si>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</si>
  <si>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</si>
  <si>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</si>
  <si>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</si>
  <si>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</si>
  <si>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</si>
  <si>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</si>
  <si>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</si>
  <si>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</si>
  <si>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</si>
  <si>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</si>
  <si>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</si>
  <si>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</si>
  <si>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</si>
  <si>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</si>
  <si>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</si>
  <si>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</si>
  <si>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</si>
  <si>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</si>
  <si>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</si>
  <si>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</si>
  <si>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</si>
  <si>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</si>
  <si>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</si>
  <si>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</si>
  <si>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</si>
  <si>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</si>
  <si>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</si>
  <si>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</si>
  <si>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</si>
  <si>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</si>
  <si>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</si>
  <si>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</si>
  <si>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</si>
  <si>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</si>
  <si>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</si>
  <si>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</si>
  <si>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</si>
  <si>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</si>
  <si>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</si>
  <si>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</si>
  <si>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</si>
  <si>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</si>
  <si>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</si>
  <si>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</si>
  <si>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</si>
  <si>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</si>
  <si>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</si>
  <si>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</si>
  <si>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</si>
  <si>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</si>
  <si>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</si>
  <si>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</si>
  <si>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</si>
  <si>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</si>
  <si>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</si>
  <si>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</si>
  <si>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</si>
  <si>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</si>
  <si>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</si>
  <si>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</si>
  <si>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</si>
  <si>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</si>
  <si>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</si>
  <si>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</si>
  <si>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</si>
  <si>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</si>
  <si>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</si>
  <si>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</si>
  <si>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</si>
  <si>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</si>
  <si>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</si>
  <si>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</si>
  <si>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</si>
  <si>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</si>
  <si>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</si>
  <si>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</si>
  <si>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</si>
  <si>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</si>
  <si>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</si>
  <si>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</si>
  <si>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</si>
  <si>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</si>
  <si>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</si>
  <si>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</si>
  <si>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</si>
  <si>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</si>
  <si>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</si>
  <si>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</si>
  <si>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</si>
  <si>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</si>
  <si>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</si>
  <si>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</si>
  <si>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</si>
  <si>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</si>
  <si>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</si>
  <si>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</si>
  <si>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</si>
  <si>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</si>
  <si>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</si>
  <si>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</si>
  <si>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</si>
  <si>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</si>
  <si>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</si>
  <si>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</si>
  <si>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</si>
  <si>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</si>
  <si>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</si>
  <si>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</si>
  <si>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</si>
  <si>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</si>
  <si>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</si>
  <si>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</si>
  <si>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</si>
  <si>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</si>
  <si>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</si>
  <si>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</si>
  <si>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</si>
  <si>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</si>
  <si>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</si>
  <si>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</si>
  <si>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</si>
  <si>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</si>
  <si>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</si>
  <si>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</si>
  <si>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</si>
  <si>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</si>
  <si>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</si>
  <si>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</si>
  <si>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</si>
  <si>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</si>
  <si>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</si>
  <si>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</si>
  <si>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</si>
  <si>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</si>
  <si>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</si>
  <si>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</si>
  <si>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</si>
  <si>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</si>
  <si>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</si>
  <si>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</si>
  <si>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</si>
  <si>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</si>
  <si>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</si>
  <si>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</si>
  <si>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</si>
  <si>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</si>
  <si>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</si>
  <si>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</si>
  <si>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</si>
  <si>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</si>
  <si>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</si>
  <si>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</si>
  <si>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</si>
  <si>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</si>
  <si>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</si>
  <si>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</si>
  <si>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</si>
  <si>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</si>
  <si>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</si>
  <si>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</si>
  <si>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</si>
  <si>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</si>
  <si>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</si>
  <si>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</si>
  <si>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</si>
  <si>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</si>
  <si>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</si>
  <si>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</si>
  <si>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</si>
  <si>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</si>
  <si>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</si>
  <si>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</si>
  <si>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</si>
  <si>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</si>
  <si>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</si>
  <si>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</si>
  <si>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</si>
  <si>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</si>
  <si>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</si>
  <si>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</si>
  <si>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</si>
  <si>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</si>
  <si>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</si>
  <si>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</si>
  <si>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</si>
  <si>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</si>
  <si>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</si>
  <si>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</si>
  <si>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</si>
  <si>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</si>
  <si>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</si>
  <si>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</si>
  <si>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</si>
  <si>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</si>
  <si>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</si>
  <si>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</si>
  <si>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</si>
  <si>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</si>
  <si>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</si>
  <si>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</si>
  <si>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</si>
  <si>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</si>
  <si>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</si>
  <si>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</si>
  <si>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</si>
  <si>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</si>
  <si>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</si>
  <si>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</si>
  <si>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</si>
  <si>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</si>
  <si>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</si>
  <si>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</si>
  <si>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</si>
  <si>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</si>
  <si>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</si>
  <si>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</si>
  <si>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</si>
  <si>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</si>
  <si>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</si>
  <si>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</si>
  <si>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</si>
  <si>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</si>
  <si>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</si>
  <si>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</si>
  <si>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</si>
  <si>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</si>
  <si>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</si>
  <si>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</si>
  <si>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</si>
  <si>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</si>
  <si>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</si>
  <si>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</si>
  <si>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</si>
  <si>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</si>
  <si>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</si>
  <si>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</si>
  <si>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</si>
  <si>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</si>
  <si>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</si>
  <si>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</si>
  <si>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</si>
  <si>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</si>
  <si>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</si>
  <si>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</si>
  <si>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</si>
  <si>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</si>
  <si>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</si>
  <si>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</si>
  <si>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</si>
  <si>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</si>
  <si>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</si>
  <si>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</si>
  <si>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</si>
  <si>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</si>
  <si>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</si>
  <si>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</si>
  <si>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</si>
  <si>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</si>
  <si>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</si>
  <si>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</si>
  <si>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</si>
  <si>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</si>
  <si>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</si>
  <si>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</si>
  <si>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</si>
  <si>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</si>
  <si>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</si>
  <si>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</si>
  <si>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</si>
  <si>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</si>
  <si>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</si>
  <si>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</si>
  <si>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</si>
  <si>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</si>
  <si>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</si>
  <si>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</si>
  <si>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</si>
  <si>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</si>
  <si>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</si>
  <si>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</si>
  <si>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</si>
  <si>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</si>
  <si>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</si>
  <si>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</si>
  <si>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</si>
  <si>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</si>
  <si>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</si>
  <si>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</si>
  <si>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</si>
  <si>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</si>
  <si>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</si>
  <si>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</si>
  <si>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</si>
  <si>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</si>
  <si>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</si>
  <si>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</si>
  <si>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</si>
  <si>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</si>
  <si>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</si>
  <si>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</si>
  <si>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</si>
  <si>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</si>
  <si>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</si>
  <si>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</si>
  <si>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</si>
  <si>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</si>
  <si>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</si>
  <si>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</si>
  <si>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</si>
  <si>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</si>
  <si>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</si>
  <si>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</si>
  <si>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</si>
  <si>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</si>
  <si>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</si>
  <si>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</si>
  <si>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</si>
  <si>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</si>
  <si>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</si>
  <si>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</si>
  <si>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</si>
  <si>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</si>
  <si>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</si>
  <si>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</si>
  <si>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</si>
  <si>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</si>
  <si>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</si>
  <si>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</si>
  <si>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</si>
  <si>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</si>
  <si>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</si>
  <si>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</si>
  <si>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</si>
  <si>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</si>
  <si>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</si>
  <si>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</si>
  <si>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</si>
  <si>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</si>
  <si>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</si>
  <si>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</si>
  <si>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</si>
  <si>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</si>
  <si>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</si>
  <si>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</si>
  <si>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</si>
  <si>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</si>
  <si>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</si>
  <si>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</si>
  <si>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</si>
  <si>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</si>
  <si>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</si>
  <si>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</si>
  <si>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</si>
  <si>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</si>
  <si>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</si>
  <si>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</si>
  <si>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</si>
  <si>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</si>
  <si>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</si>
  <si>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</si>
  <si>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</si>
  <si>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</si>
  <si>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</si>
  <si>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</si>
  <si>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</si>
  <si>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</si>
  <si>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</si>
  <si>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</si>
  <si>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</si>
  <si>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</si>
  <si>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</si>
  <si>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</si>
  <si>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</si>
  <si>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</si>
  <si>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</si>
  <si>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</si>
  <si>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</si>
  <si>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</si>
  <si>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</si>
  <si>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</si>
  <si>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</si>
  <si>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</si>
  <si>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</si>
  <si>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</si>
  <si>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</si>
  <si>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</si>
  <si>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</si>
  <si>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</si>
  <si>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</si>
  <si>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</si>
  <si>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</si>
  <si>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</si>
  <si>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</si>
  <si>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</si>
  <si>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</si>
  <si>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</si>
  <si>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</si>
  <si>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</si>
  <si>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</si>
  <si>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</si>
  <si>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</si>
  <si>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</si>
  <si>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</si>
  <si>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</si>
  <si>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</si>
  <si>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</si>
  <si>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</si>
  <si>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</si>
  <si>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</si>
  <si>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</si>
  <si>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</si>
  <si>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</si>
  <si>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</si>
  <si>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</si>
  <si>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</si>
  <si>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</si>
  <si>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</si>
  <si>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</si>
  <si>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</si>
  <si>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</si>
  <si>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</si>
  <si>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</si>
  <si>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</si>
  <si>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</si>
  <si>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</si>
  <si>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</si>
  <si>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</si>
  <si>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</si>
  <si>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</si>
  <si>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</si>
  <si>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</si>
  <si>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</si>
  <si>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</si>
  <si>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</si>
  <si>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</si>
  <si>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</si>
  <si>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</si>
  <si>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</si>
  <si>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</si>
  <si>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</si>
  <si>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</si>
  <si>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</si>
  <si>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</si>
  <si>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</si>
  <si>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</si>
  <si>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</si>
  <si>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</si>
  <si>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</si>
  <si>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</si>
  <si>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</si>
  <si>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</si>
  <si>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</si>
  <si>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</si>
  <si>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</si>
  <si>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</si>
  <si>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</si>
  <si>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</si>
  <si>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</si>
  <si>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</si>
  <si>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</si>
  <si>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</si>
  <si>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</si>
  <si>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</si>
  <si>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</si>
  <si>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</si>
  <si>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</si>
  <si>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</si>
  <si>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</si>
  <si>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</si>
  <si>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</si>
  <si>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</si>
  <si>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</si>
  <si>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</si>
  <si>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</si>
  <si>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</si>
  <si>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</si>
  <si>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</si>
  <si>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</si>
  <si>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</si>
  <si>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</si>
  <si>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</si>
  <si>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</si>
  <si>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</si>
  <si>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</si>
  <si>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</si>
  <si>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</si>
  <si>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</si>
  <si>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</si>
  <si>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</si>
  <si>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</si>
  <si>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</si>
  <si>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</si>
  <si>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</si>
  <si>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</si>
  <si>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</si>
  <si>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</si>
  <si>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</si>
  <si>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</si>
  <si>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</si>
  <si>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</si>
  <si>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</si>
  <si>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</si>
  <si>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</si>
  <si>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</si>
  <si>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</si>
  <si>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</si>
  <si>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</si>
  <si>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</si>
  <si>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</si>
  <si>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</si>
  <si>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</si>
  <si>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</si>
  <si>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</si>
  <si>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</si>
  <si>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</si>
  <si>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</si>
  <si>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</si>
  <si>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</si>
  <si>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</si>
  <si>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</si>
  <si>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</si>
  <si>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</si>
  <si>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</si>
  <si>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</si>
  <si>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</si>
  <si>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</si>
  <si>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</si>
  <si>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</si>
  <si>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</si>
  <si>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</si>
  <si>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</si>
  <si>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</si>
  <si>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</si>
  <si>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</si>
  <si>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</si>
  <si>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</si>
  <si>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</si>
  <si>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</si>
  <si>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</si>
  <si>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</si>
  <si>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</si>
  <si>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</si>
  <si>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</si>
  <si>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</si>
  <si>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</si>
  <si>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</si>
  <si>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</si>
  <si>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</si>
  <si>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</si>
  <si>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</si>
  <si>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</si>
  <si>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</si>
  <si>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</si>
  <si>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</si>
  <si>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</si>
  <si>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</si>
  <si>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</si>
  <si>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</si>
  <si>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</si>
  <si>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</si>
  <si>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</si>
  <si>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</si>
  <si>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</si>
  <si>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</si>
  <si>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</si>
  <si>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</si>
  <si>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</si>
  <si>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</si>
  <si>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</si>
  <si>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</si>
  <si>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</si>
  <si>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</si>
  <si>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</si>
  <si>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</si>
  <si>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</si>
  <si>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</si>
  <si>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</si>
  <si>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</si>
  <si>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</si>
  <si>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</si>
  <si>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</si>
  <si>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</si>
  <si>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</si>
  <si>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</si>
  <si>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</si>
  <si>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</si>
  <si>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</si>
  <si>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</si>
  <si>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</si>
  <si>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</si>
  <si>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</si>
  <si>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</si>
  <si>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</si>
  <si>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</si>
  <si>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</si>
  <si>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</si>
  <si>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</si>
  <si>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</si>
  <si>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</si>
  <si>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</si>
  <si>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</si>
  <si>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</si>
  <si>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</si>
  <si>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</si>
  <si>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</si>
  <si>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</si>
  <si>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</si>
  <si>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</si>
  <si>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</si>
  <si>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</si>
  <si>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</si>
  <si>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</si>
  <si>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</si>
  <si>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</si>
  <si>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</si>
  <si>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</si>
  <si>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</si>
  <si>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</si>
  <si>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</si>
  <si>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</si>
  <si>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</si>
  <si>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</si>
  <si>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</si>
  <si>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</si>
  <si>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</si>
  <si>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</si>
  <si>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</si>
  <si>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</si>
  <si>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</si>
  <si>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</si>
  <si>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</si>
  <si>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</si>
  <si>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</si>
  <si>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</si>
  <si>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</si>
  <si>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</si>
  <si>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</si>
  <si>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</si>
  <si>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</si>
  <si>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</si>
  <si>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</si>
  <si>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</si>
  <si>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</si>
  <si>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</si>
  <si>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</si>
  <si>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</si>
  <si>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</si>
  <si>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</si>
  <si>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</si>
  <si>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</si>
  <si>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</si>
  <si>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</si>
  <si>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</si>
  <si>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</si>
  <si>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</si>
  <si>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</si>
  <si>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</si>
  <si>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</si>
  <si>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</si>
  <si>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</si>
  <si>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</si>
  <si>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</si>
  <si>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</si>
  <si>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</si>
  <si>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</si>
  <si>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</si>
  <si>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</si>
  <si>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</si>
  <si>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</si>
  <si>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</si>
  <si>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</si>
  <si>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</si>
  <si>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</si>
  <si>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</si>
  <si>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</si>
  <si>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</si>
  <si>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</si>
  <si>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</si>
  <si>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</si>
  <si>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</si>
  <si>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</si>
  <si>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</si>
  <si>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</si>
  <si>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</si>
  <si>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</si>
  <si>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</si>
  <si>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</si>
  <si>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</si>
  <si>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</si>
  <si>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</si>
  <si>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</si>
  <si>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</si>
  <si>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</si>
  <si>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</si>
  <si>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</si>
  <si>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</si>
  <si>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</si>
  <si>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</si>
  <si>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</si>
  <si>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</si>
  <si>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</si>
  <si>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</si>
  <si>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</si>
  <si>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</si>
  <si>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</si>
  <si>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</si>
  <si>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</si>
  <si>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</si>
  <si>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</si>
  <si>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</si>
  <si>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</si>
  <si>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</si>
  <si>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</si>
  <si>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</si>
  <si>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</si>
  <si>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</si>
  <si>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</si>
  <si>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</si>
  <si>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</si>
  <si>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</si>
  <si>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</si>
  <si>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</si>
  <si>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</si>
  <si>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</si>
  <si>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</si>
  <si>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</si>
  <si>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</si>
  <si>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</si>
  <si>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</si>
  <si>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</si>
  <si>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</si>
  <si>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</si>
  <si>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</si>
  <si>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</si>
  <si>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</si>
  <si>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</si>
  <si>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</si>
  <si>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</si>
  <si>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</si>
  <si>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</si>
  <si>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</si>
  <si>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</si>
  <si>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</si>
  <si>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</si>
  <si>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</si>
  <si>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</si>
  <si>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</si>
  <si>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</si>
  <si>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</si>
  <si>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</si>
  <si>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</si>
  <si>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</si>
  <si>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</si>
  <si>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</si>
  <si>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</si>
  <si>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</si>
  <si>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</si>
  <si>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</si>
  <si>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</si>
  <si>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</si>
  <si>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</si>
  <si>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</si>
  <si>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</si>
  <si>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</si>
  <si>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</si>
  <si>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</si>
  <si>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</si>
  <si>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</si>
  <si>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</si>
  <si>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</si>
  <si>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</si>
  <si>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</si>
  <si>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</si>
  <si>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</si>
  <si>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</si>
  <si>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</si>
  <si>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</si>
  <si>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</si>
  <si>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</si>
  <si>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</si>
  <si>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</si>
  <si>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</si>
  <si>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</si>
  <si>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</si>
  <si>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</si>
  <si>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</si>
  <si>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</si>
  <si>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</si>
  <si>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</si>
  <si>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</si>
  <si>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</si>
  <si>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</si>
  <si>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</si>
  <si>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</si>
  <si>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</si>
  <si>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</si>
  <si>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</si>
  <si>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</si>
  <si>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</si>
  <si>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</si>
  <si>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</si>
  <si>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</si>
  <si>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</si>
  <si>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</si>
  <si>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</si>
  <si>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</si>
  <si>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</si>
  <si>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</si>
  <si>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</si>
  <si>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</si>
  <si>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</si>
  <si>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</si>
  <si>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</si>
  <si>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</si>
  <si>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</si>
  <si>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</si>
  <si>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</si>
  <si>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</si>
  <si>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</si>
  <si>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</si>
  <si>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</si>
  <si>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</si>
  <si>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</si>
  <si>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</si>
  <si>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</si>
  <si>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</si>
  <si>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</si>
  <si>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</si>
  <si>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</si>
  <si>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</si>
  <si>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</si>
  <si>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</si>
  <si>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</si>
  <si>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</si>
  <si>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</si>
  <si>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</si>
  <si>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</si>
  <si>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</si>
  <si>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</si>
  <si>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</si>
  <si>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</si>
  <si>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</si>
  <si>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</si>
  <si>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</si>
  <si>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</si>
  <si>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</si>
  <si>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</si>
  <si>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</si>
  <si>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</si>
  <si>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</si>
  <si>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</si>
  <si>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</si>
  <si>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</si>
  <si>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</si>
  <si>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</si>
  <si>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</si>
  <si>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</si>
  <si>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</si>
  <si>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</si>
  <si>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</si>
  <si>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</si>
  <si>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</si>
  <si>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</si>
  <si>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</si>
  <si>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</si>
  <si>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</si>
  <si>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</si>
  <si>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</si>
  <si>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</si>
  <si>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</si>
  <si>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</si>
  <si>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</si>
  <si>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</si>
  <si>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</si>
  <si>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</si>
  <si>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</si>
  <si>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</si>
  <si>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</si>
  <si>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</si>
  <si>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</si>
  <si>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</si>
  <si>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</si>
  <si>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</si>
  <si>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</si>
  <si>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</si>
  <si>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</si>
  <si>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</si>
  <si>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</si>
  <si>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</si>
  <si>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</si>
  <si>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</si>
  <si>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</si>
  <si>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</si>
  <si>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</si>
  <si>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</si>
  <si>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</si>
  <si>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</si>
  <si>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</si>
  <si>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</si>
  <si>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</si>
  <si>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</si>
  <si>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</si>
  <si>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</si>
  <si>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</si>
  <si>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</si>
  <si>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</si>
  <si>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</si>
  <si>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</si>
  <si>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</si>
  <si>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</si>
  <si>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</si>
  <si>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</si>
  <si>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</si>
  <si>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</si>
  <si>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</si>
  <si>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</si>
  <si>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</si>
  <si>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</si>
  <si>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</si>
  <si>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</si>
  <si>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</si>
  <si>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</si>
  <si>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</si>
  <si>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</si>
  <si>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</si>
  <si>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</si>
  <si>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</si>
  <si>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</si>
  <si>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</si>
  <si>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</si>
  <si>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</si>
  <si>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</si>
  <si>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</si>
  <si>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</si>
  <si>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</si>
  <si>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</si>
  <si>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</si>
  <si>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</si>
  <si>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</si>
  <si>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</si>
  <si>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</si>
  <si>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</si>
  <si>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</si>
  <si>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</si>
  <si>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</si>
  <si>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</si>
  <si>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</si>
  <si>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</si>
  <si>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</si>
  <si>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</si>
  <si>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</si>
  <si>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</si>
  <si>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</si>
  <si>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</si>
  <si>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</si>
  <si>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</si>
  <si>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</si>
  <si>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</si>
  <si>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</si>
  <si>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</si>
  <si>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</si>
  <si>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</si>
  <si>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</si>
  <si>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</si>
  <si>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</si>
  <si>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</si>
  <si>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</si>
  <si>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</si>
  <si>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</si>
  <si>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</si>
  <si>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</si>
  <si>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</si>
  <si>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</si>
  <si>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</si>
  <si>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</si>
  <si>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</si>
  <si>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</si>
  <si>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</si>
  <si>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</si>
  <si>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</si>
  <si>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</si>
  <si>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</si>
  <si>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</si>
  <si>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</si>
  <si>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</si>
  <si>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</si>
  <si>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</si>
  <si>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</si>
  <si>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</si>
  <si>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</si>
  <si>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</si>
  <si>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</si>
  <si>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</si>
  <si>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</si>
  <si>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</si>
  <si>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</si>
  <si>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</si>
  <si>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</si>
  <si>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</si>
  <si>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</si>
  <si>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</si>
  <si>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</si>
  <si>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</si>
  <si>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</si>
  <si>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</si>
  <si>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</si>
  <si>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</si>
  <si>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</si>
  <si>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</si>
  <si>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</si>
  <si>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</si>
  <si>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</si>
  <si>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</si>
  <si>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</si>
  <si>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</si>
  <si>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</si>
  <si>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</si>
  <si>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</si>
  <si>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</si>
  <si>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</si>
  <si>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</si>
  <si>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</si>
  <si>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</si>
  <si>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</si>
  <si>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</si>
  <si>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</si>
  <si>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</si>
  <si>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</si>
  <si>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</si>
  <si>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</si>
  <si>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</si>
  <si>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</si>
  <si>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</si>
  <si>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</si>
  <si>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</si>
  <si>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</si>
  <si>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</si>
  <si>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</si>
  <si>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</si>
  <si>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</si>
  <si>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</si>
  <si>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</si>
  <si>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</si>
  <si>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</si>
  <si>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</si>
  <si>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</si>
  <si>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</si>
  <si>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</si>
  <si>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</si>
  <si>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</si>
  <si>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</si>
  <si>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</si>
  <si>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</si>
  <si>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</si>
  <si>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</si>
  <si>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</si>
  <si>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</si>
  <si>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</si>
  <si>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</si>
  <si>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</si>
  <si>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</si>
  <si>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</si>
  <si>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</si>
  <si>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</si>
  <si>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</si>
  <si>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</si>
  <si>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</si>
  <si>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</si>
  <si>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</si>
  <si>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</si>
  <si>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</si>
  <si>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</si>
  <si>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</si>
  <si>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</si>
  <si>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</si>
  <si>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</si>
  <si>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</si>
  <si>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</si>
  <si>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</si>
  <si>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</si>
  <si>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</si>
  <si>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</si>
  <si>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</si>
  <si>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</si>
  <si>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</si>
  <si>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</si>
  <si>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</si>
  <si>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</si>
  <si>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</si>
  <si>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</si>
  <si>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</si>
  <si>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</si>
  <si>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</si>
  <si>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</si>
  <si>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</si>
  <si>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</si>
  <si>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</si>
  <si>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</si>
  <si>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</si>
  <si>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</si>
  <si>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</si>
  <si>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</si>
  <si>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</si>
  <si>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</si>
  <si>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</si>
  <si>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</si>
  <si>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</si>
  <si>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</si>
  <si>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</si>
  <si>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</si>
  <si>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</si>
  <si>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</si>
  <si>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</si>
  <si>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</si>
  <si>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</si>
  <si>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</si>
  <si>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</si>
  <si>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</si>
  <si>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</si>
  <si>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</si>
  <si>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</si>
  <si>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</si>
  <si>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</si>
  <si>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</si>
  <si>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</si>
  <si>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</si>
  <si>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</si>
  <si>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</si>
  <si>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</si>
  <si>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</si>
  <si>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</si>
  <si>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</si>
  <si>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</si>
  <si>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</si>
  <si>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</si>
  <si>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</si>
  <si>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</si>
  <si>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</si>
  <si>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</si>
  <si>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</si>
  <si>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</si>
  <si>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</si>
  <si>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</si>
  <si>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</si>
  <si>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</si>
  <si>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</si>
  <si>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</si>
  <si>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</si>
  <si>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</si>
  <si>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</si>
  <si>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</si>
  <si>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</si>
  <si>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</si>
  <si>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</si>
  <si>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</si>
  <si>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</si>
  <si>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</si>
  <si>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</si>
  <si>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</si>
  <si>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</si>
  <si>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</si>
  <si>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</si>
  <si>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</si>
  <si>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</si>
  <si>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</si>
  <si>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</si>
  <si>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</si>
  <si>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</si>
  <si>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</si>
  <si>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</si>
  <si>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</si>
  <si>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</si>
  <si>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</si>
  <si>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</si>
  <si>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</si>
  <si>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</si>
  <si>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</si>
  <si>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</si>
  <si>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</si>
  <si>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</si>
  <si>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</si>
  <si>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</si>
  <si>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</si>
  <si>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</si>
  <si>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</si>
  <si>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</si>
  <si>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</si>
  <si>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</si>
  <si>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</si>
  <si>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</si>
  <si>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</si>
  <si>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</si>
  <si>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</si>
  <si>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</si>
  <si>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</si>
  <si>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</si>
  <si>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</si>
  <si>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</si>
  <si>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</si>
  <si>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</si>
  <si>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</si>
  <si>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</si>
  <si>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</si>
  <si>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</si>
  <si>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</si>
  <si>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</si>
  <si>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</si>
  <si>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</si>
  <si>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</si>
  <si>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</si>
  <si>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</si>
  <si>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</si>
  <si>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</si>
  <si>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</si>
  <si>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</si>
  <si>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</si>
  <si>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</si>
  <si>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</si>
  <si>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</si>
  <si>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</si>
  <si>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</si>
  <si>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</si>
  <si>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</si>
  <si>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</si>
  <si>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</si>
  <si>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</si>
  <si>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</si>
  <si>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</si>
  <si>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</si>
  <si>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</si>
  <si>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</si>
  <si>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</si>
  <si>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</si>
  <si>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</si>
  <si>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</si>
  <si>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</si>
  <si>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</si>
  <si>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</si>
  <si>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</si>
  <si>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</si>
  <si>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</si>
  <si>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</si>
  <si>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</si>
  <si>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</si>
  <si>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</si>
  <si>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</si>
  <si>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</si>
  <si>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</si>
  <si>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</si>
  <si>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</si>
  <si>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</si>
  <si>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</si>
  <si>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</si>
  <si>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</si>
  <si>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</si>
  <si>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</si>
  <si>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</si>
  <si>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</si>
  <si>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</si>
  <si>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</si>
  <si>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</si>
  <si>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</si>
  <si>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</si>
  <si>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</si>
  <si>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</si>
  <si>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</si>
  <si>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</si>
  <si>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</si>
  <si>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</si>
  <si>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</si>
  <si>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</si>
  <si>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</si>
  <si>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</si>
  <si>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</si>
  <si>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</si>
  <si>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</si>
  <si>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</si>
  <si>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</si>
  <si>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</si>
  <si>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</si>
  <si>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</si>
  <si>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</si>
  <si>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</si>
  <si>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</si>
  <si>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</si>
  <si>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</si>
  <si>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</si>
  <si>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</si>
  <si>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</si>
  <si>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</si>
  <si>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</si>
  <si>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</si>
  <si>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</si>
  <si>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</si>
  <si>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</si>
  <si>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</si>
  <si>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</si>
  <si>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</si>
  <si>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</si>
  <si>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</si>
  <si>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</si>
  <si>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</si>
  <si>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</si>
  <si>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</si>
  <si>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</si>
  <si>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</si>
  <si>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</si>
  <si>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</si>
  <si>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</si>
  <si>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</si>
  <si>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</si>
  <si>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</si>
  <si>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</si>
  <si>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</si>
  <si>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</si>
  <si>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</si>
  <si>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</si>
  <si>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</si>
  <si>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</si>
  <si>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</si>
  <si>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</si>
  <si>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</si>
  <si>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</si>
  <si>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</si>
  <si>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</si>
  <si>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</si>
  <si>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</si>
  <si>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</si>
  <si>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</si>
  <si>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</si>
  <si>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</si>
  <si>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</si>
  <si>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</si>
  <si>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</si>
  <si>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</si>
  <si>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</si>
  <si>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</si>
  <si>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</si>
  <si>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</si>
  <si>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</si>
  <si>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</si>
  <si>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</si>
  <si>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</si>
  <si>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</si>
  <si>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</si>
  <si>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</si>
  <si>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</si>
  <si>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</si>
  <si>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</si>
  <si>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</si>
  <si>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</si>
  <si>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</si>
  <si>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</si>
  <si>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</si>
  <si>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</si>
  <si>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</si>
  <si>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</si>
  <si>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</si>
  <si>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</si>
  <si>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</si>
  <si>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</si>
  <si>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</si>
  <si>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</si>
  <si>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</si>
  <si>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</si>
  <si>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</si>
  <si>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</si>
  <si>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</si>
  <si>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</si>
  <si>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</si>
  <si>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</si>
  <si>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</si>
  <si>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</si>
  <si>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</si>
  <si>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</si>
  <si>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</si>
  <si>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</si>
  <si>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</si>
  <si>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</si>
  <si>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</si>
  <si>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</si>
  <si>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</si>
  <si>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</si>
  <si>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</si>
  <si>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</si>
  <si>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</si>
  <si>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</si>
  <si>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</si>
  <si>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</si>
  <si>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</si>
  <si>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</si>
  <si>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</si>
  <si>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</si>
  <si>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</si>
  <si>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</si>
  <si>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</si>
  <si>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</si>
  <si>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</si>
  <si>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</si>
  <si>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</si>
  <si>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</si>
  <si>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</si>
  <si>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</si>
  <si>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</si>
  <si>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</si>
  <si>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</si>
  <si>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</si>
  <si>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</si>
  <si>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</si>
  <si>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</si>
  <si>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</si>
  <si>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</si>
  <si>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</si>
  <si>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</si>
  <si>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</si>
  <si>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</si>
  <si>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</si>
  <si>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</si>
  <si>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</si>
  <si>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</si>
  <si>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</si>
  <si>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</si>
  <si>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</si>
  <si>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</si>
  <si>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</si>
  <si>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</si>
  <si>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</si>
  <si>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</si>
  <si>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</si>
  <si>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</si>
  <si>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</si>
  <si>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</si>
  <si>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</si>
  <si>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</si>
  <si>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</si>
  <si>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</si>
  <si>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</si>
  <si>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</si>
  <si>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</si>
  <si>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</si>
  <si>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</si>
  <si>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</si>
  <si>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</si>
  <si>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</si>
  <si>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</si>
  <si>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</si>
  <si>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</si>
  <si>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</si>
  <si>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</si>
  <si>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</si>
  <si>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</si>
  <si>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</si>
  <si>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</si>
  <si>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</si>
  <si>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</si>
  <si>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</si>
  <si>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</si>
  <si>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</si>
  <si>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</si>
  <si>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</si>
  <si>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</si>
  <si>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</si>
  <si>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</si>
  <si>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</si>
  <si>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</si>
  <si>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</si>
  <si>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</si>
  <si>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</si>
  <si>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</si>
  <si>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</si>
  <si>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</si>
  <si>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</si>
  <si>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</si>
  <si>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</si>
  <si>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</si>
  <si>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</si>
  <si>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</si>
  <si>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</si>
  <si>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</si>
  <si>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</si>
  <si>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</si>
  <si>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</si>
  <si>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</si>
  <si>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</si>
  <si>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</si>
  <si>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</si>
  <si>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</si>
  <si>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</si>
  <si>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</si>
  <si>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</si>
  <si>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</si>
  <si>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</si>
  <si>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</si>
  <si>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</si>
  <si>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</si>
  <si>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</si>
  <si>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</si>
  <si>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</si>
  <si>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</si>
  <si>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</si>
  <si>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</si>
  <si>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</si>
  <si>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</si>
  <si>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</si>
  <si>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</si>
  <si>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</si>
  <si>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</si>
  <si>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</si>
  <si>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</si>
  <si>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</si>
  <si>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</si>
  <si>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</si>
  <si>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</si>
  <si>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</si>
  <si>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</si>
  <si>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</si>
  <si>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</si>
  <si>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</si>
  <si>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</si>
  <si>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</si>
  <si>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</si>
  <si>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</si>
  <si>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</si>
  <si>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</si>
  <si>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</si>
  <si>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</si>
  <si>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</si>
  <si>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</si>
  <si>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</si>
  <si>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</si>
  <si>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</si>
  <si>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</si>
  <si>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</si>
  <si>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</si>
  <si>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</si>
  <si>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</si>
  <si>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</si>
  <si>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</si>
  <si>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</si>
  <si>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</si>
  <si>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</si>
  <si>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</si>
  <si>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</si>
  <si>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</si>
  <si>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</si>
  <si>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</si>
  <si>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</si>
  <si>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</si>
  <si>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</si>
  <si>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</si>
  <si>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</si>
  <si>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</si>
  <si>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</si>
  <si>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</si>
  <si>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</si>
  <si>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</si>
  <si>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</si>
  <si>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</si>
  <si>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</si>
  <si>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</si>
  <si>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</si>
  <si>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</si>
  <si>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</si>
  <si>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</si>
  <si>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</si>
  <si>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</si>
  <si>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</si>
  <si>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</si>
  <si>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</si>
  <si>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</si>
  <si>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</si>
  <si>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</si>
  <si>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</si>
  <si>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</si>
  <si>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</si>
  <si>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</si>
  <si>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</si>
  <si>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</si>
  <si>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</si>
  <si>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</si>
  <si>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</si>
  <si>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</si>
  <si>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</si>
  <si>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</si>
  <si>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</si>
  <si>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</si>
  <si>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</si>
  <si>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</si>
  <si>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</si>
  <si>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</si>
  <si>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</si>
  <si>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</si>
  <si>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</si>
  <si>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</si>
  <si>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</si>
  <si>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</si>
  <si>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</si>
  <si>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</si>
  <si>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</si>
  <si>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</si>
  <si>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</si>
  <si>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</si>
  <si>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</si>
  <si>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</si>
  <si>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</si>
  <si>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</si>
  <si>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</si>
  <si>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</si>
  <si>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</si>
  <si>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</si>
  <si>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</si>
  <si>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</si>
  <si>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</si>
  <si>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</si>
  <si>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</si>
  <si>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</si>
  <si>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</si>
  <si>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</si>
  <si>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</si>
  <si>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</si>
  <si>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</si>
  <si>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</si>
  <si>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</si>
  <si>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</si>
  <si>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</si>
  <si>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</si>
  <si>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</si>
  <si>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</si>
  <si>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</si>
  <si>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</si>
  <si>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</si>
  <si>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</si>
  <si>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</si>
  <si>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</si>
  <si>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</si>
  <si>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</si>
  <si>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</si>
  <si>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</si>
  <si>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</si>
  <si>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</si>
  <si>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</si>
  <si>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</si>
  <si>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</si>
  <si>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</si>
  <si>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</si>
  <si>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</si>
  <si>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</si>
  <si>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</si>
  <si>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</si>
  <si>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</si>
  <si>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</si>
  <si>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</si>
  <si>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</si>
  <si>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</si>
  <si>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</si>
  <si>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</si>
  <si>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</si>
  <si>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</si>
  <si>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</si>
  <si>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</si>
  <si>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</si>
  <si>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</si>
  <si>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</si>
  <si>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</si>
  <si>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</si>
  <si>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</si>
  <si>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</si>
  <si>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</si>
  <si>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</si>
  <si>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</si>
  <si>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</si>
  <si>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</si>
  <si>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</si>
  <si>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</si>
  <si>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</si>
  <si>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</si>
  <si>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</si>
  <si>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</si>
  <si>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</si>
  <si>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</si>
  <si>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</si>
  <si>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</si>
  <si>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</si>
  <si>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</si>
  <si>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</si>
  <si>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</si>
  <si>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</si>
  <si>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</si>
  <si>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</si>
  <si>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</si>
  <si>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</si>
  <si>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</si>
  <si>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</si>
  <si>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</si>
  <si>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</si>
  <si>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</si>
  <si>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</si>
  <si>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</si>
  <si>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</si>
  <si>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</si>
  <si>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</si>
  <si>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</si>
  <si>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</si>
  <si>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</si>
  <si>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</si>
  <si>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</si>
  <si>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</si>
  <si>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</si>
  <si>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</si>
  <si>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</si>
  <si>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</si>
  <si>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</si>
  <si>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</si>
  <si>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</si>
  <si>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</si>
  <si>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</si>
  <si>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</si>
  <si>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</si>
  <si>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</si>
  <si>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</si>
  <si>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</si>
  <si>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</si>
  <si>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</si>
  <si>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</si>
  <si>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</si>
  <si>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</si>
  <si>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</si>
  <si>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</si>
  <si>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</si>
  <si>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</si>
  <si>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</si>
  <si>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</si>
  <si>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</si>
  <si>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</si>
  <si>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</si>
  <si>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</si>
  <si>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</si>
  <si>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</si>
  <si>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</si>
  <si>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</si>
  <si>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</si>
  <si>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</si>
  <si>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</si>
  <si>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</si>
  <si>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</si>
  <si>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</si>
  <si>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</si>
  <si>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</si>
  <si>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</si>
  <si>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</si>
  <si>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</si>
  <si>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</si>
  <si>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</si>
  <si>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</si>
  <si>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</si>
  <si>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</si>
  <si>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</si>
  <si>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</si>
  <si>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</si>
  <si>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</si>
  <si>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</si>
  <si>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</si>
  <si>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</si>
  <si>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</si>
  <si>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</si>
  <si>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</si>
  <si>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</si>
  <si>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</si>
  <si>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</si>
  <si>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</si>
  <si>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</si>
  <si>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</si>
  <si>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</si>
  <si>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</si>
  <si>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</si>
  <si>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</si>
  <si>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</si>
  <si>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</si>
  <si>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</si>
  <si>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</si>
  <si>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</si>
  <si>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</si>
  <si>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</si>
  <si>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</si>
  <si>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</si>
  <si>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</si>
  <si>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</si>
  <si>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</si>
  <si>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</si>
  <si>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</si>
  <si>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</si>
  <si>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</si>
  <si>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</si>
  <si>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</si>
  <si>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</si>
  <si>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</si>
  <si>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</si>
  <si>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</si>
  <si>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</si>
  <si>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</si>
  <si>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</si>
  <si>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</si>
  <si>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</si>
  <si>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</si>
  <si>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</si>
  <si>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</si>
  <si>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</si>
  <si>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</si>
  <si>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</si>
  <si>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</si>
  <si>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</si>
  <si>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</si>
  <si>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</si>
  <si>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</si>
  <si>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</si>
  <si>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</si>
  <si>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</si>
  <si>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</si>
  <si>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</si>
  <si>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</si>
  <si>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</si>
  <si>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</si>
  <si>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</si>
  <si>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</si>
  <si>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</si>
  <si>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</si>
  <si>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</si>
  <si>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</si>
  <si>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</si>
  <si>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</si>
  <si>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</si>
  <si>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</si>
  <si>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</si>
  <si>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</si>
  <si>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</si>
  <si>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</si>
  <si>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</si>
  <si>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</si>
  <si>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</si>
  <si>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</si>
  <si>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</si>
  <si>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</si>
  <si>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</si>
  <si>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</si>
  <si>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</si>
  <si>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</si>
  <si>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</si>
  <si>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</si>
  <si>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</si>
  <si>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</si>
  <si>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</si>
  <si>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</si>
  <si>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</si>
  <si>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</si>
  <si>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</si>
  <si>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</si>
  <si>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</si>
  <si>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</si>
  <si>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</si>
  <si>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</si>
  <si>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</si>
  <si>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</si>
  <si>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</si>
  <si>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</si>
  <si>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</si>
  <si>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</si>
  <si>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</si>
  <si>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</si>
  <si>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</si>
  <si>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</si>
  <si>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</si>
  <si>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</si>
  <si>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</si>
  <si>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</si>
  <si>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</si>
  <si>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</si>
  <si>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</si>
  <si>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</si>
  <si>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</si>
  <si>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</si>
  <si>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</si>
  <si>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</si>
  <si>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</si>
  <si>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</si>
  <si>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</si>
  <si>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</si>
  <si>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</si>
  <si>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</si>
  <si>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</si>
  <si>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</si>
  <si>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</si>
  <si>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</si>
  <si>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</si>
  <si>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</si>
  <si>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</si>
  <si>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</si>
  <si>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</si>
  <si>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</si>
  <si>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</si>
  <si>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</si>
  <si>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</si>
  <si>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</si>
  <si>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</si>
  <si>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</si>
  <si>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</si>
  <si>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</si>
  <si>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</si>
  <si>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</si>
  <si>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</si>
  <si>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</si>
  <si>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</si>
  <si>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</si>
  <si>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</si>
  <si>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</si>
  <si>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</si>
  <si>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</si>
  <si>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</si>
  <si>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</si>
  <si>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</si>
  <si>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</si>
  <si>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</si>
  <si>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</si>
  <si>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</si>
  <si>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</si>
  <si>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</si>
  <si>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</si>
  <si>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</si>
  <si>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</si>
  <si>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</si>
  <si>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</si>
  <si>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</si>
  <si>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</si>
  <si>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</si>
  <si>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</si>
  <si>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</si>
  <si>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</si>
  <si>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</si>
  <si>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</si>
  <si>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</si>
  <si>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</si>
  <si>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</si>
  <si>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</si>
  <si>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</si>
  <si>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</si>
  <si>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</si>
  <si>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</si>
  <si>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</si>
  <si>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</si>
  <si>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</si>
  <si>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</si>
  <si>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</si>
  <si>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</si>
  <si>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</si>
  <si>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</si>
  <si>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</si>
  <si>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</si>
  <si>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</si>
  <si>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</si>
  <si>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</si>
  <si>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</si>
  <si>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</si>
  <si>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</si>
  <si>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</si>
  <si>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</si>
  <si>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</si>
  <si>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</si>
  <si>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</si>
  <si>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</si>
  <si>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</si>
  <si>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</si>
  <si>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</si>
  <si>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</si>
  <si>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</si>
  <si>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</si>
  <si>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</si>
  <si>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</si>
  <si>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</si>
  <si>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</si>
  <si>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</si>
  <si>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</si>
  <si>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</si>
  <si>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</si>
  <si>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</si>
  <si>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</si>
  <si>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</si>
  <si>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</si>
  <si>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</si>
  <si>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</si>
  <si>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</si>
  <si>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</si>
  <si>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</si>
  <si>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</si>
  <si>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</si>
  <si>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</si>
  <si>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</si>
  <si>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</si>
  <si>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</si>
  <si>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</si>
  <si>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</si>
  <si>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</si>
  <si>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</si>
  <si>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</si>
  <si>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</si>
  <si>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</si>
  <si>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</si>
  <si>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</si>
  <si>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</si>
  <si>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</si>
  <si>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</si>
  <si>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</si>
  <si>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</si>
  <si>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</si>
  <si>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</si>
  <si>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</si>
  <si>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</si>
  <si>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</si>
  <si>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</si>
  <si>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</si>
  <si>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</si>
  <si>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</si>
  <si>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</si>
  <si>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</si>
  <si>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</si>
  <si>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</si>
  <si>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</si>
  <si>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</si>
  <si>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</si>
  <si>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</si>
  <si>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</si>
  <si>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</si>
  <si>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</si>
  <si>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</si>
  <si>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</si>
  <si>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</si>
  <si>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</si>
  <si>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</si>
  <si>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</si>
  <si>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</si>
  <si>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</si>
  <si>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</si>
  <si>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</si>
  <si>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</si>
  <si>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</si>
  <si>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</si>
  <si>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</si>
  <si>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</si>
  <si>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</si>
  <si>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</si>
  <si>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</si>
  <si>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</si>
  <si>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</si>
  <si>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</si>
  <si>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</si>
  <si>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</si>
  <si>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</si>
  <si>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</si>
  <si>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</si>
  <si>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</si>
  <si>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</si>
  <si>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</si>
  <si>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</si>
  <si>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</si>
  <si>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</si>
  <si>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</si>
  <si>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</si>
  <si>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</si>
  <si>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</si>
  <si>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</si>
  <si>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</si>
  <si>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</si>
  <si>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</si>
  <si>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</si>
  <si>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</si>
  <si>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</si>
  <si>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</si>
  <si>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</si>
  <si>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</si>
  <si>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</si>
  <si>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</si>
  <si>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</si>
  <si>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</si>
  <si>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</si>
  <si>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</si>
  <si>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</si>
  <si>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</si>
  <si>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</si>
  <si>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</si>
  <si>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</si>
  <si>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</si>
  <si>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</si>
  <si>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</si>
  <si>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</si>
  <si>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</si>
  <si>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</si>
  <si>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</si>
  <si>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</si>
  <si>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</si>
  <si>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</si>
  <si>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</si>
  <si>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</si>
  <si>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</si>
  <si>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</si>
  <si>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</si>
  <si>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</si>
  <si>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</si>
  <si>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</si>
  <si>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</si>
  <si>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</si>
  <si>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</si>
  <si>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</si>
  <si>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</si>
  <si>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</si>
  <si>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</si>
  <si>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</si>
  <si>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</si>
  <si>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</si>
  <si>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</si>
  <si>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</si>
  <si>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</si>
  <si>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</si>
  <si>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</si>
  <si>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</si>
  <si>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</si>
  <si>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</si>
  <si>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</si>
  <si>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</si>
  <si>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</si>
  <si>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</si>
  <si>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</si>
  <si>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</si>
  <si>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</si>
  <si>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</si>
  <si>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</si>
  <si>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</si>
  <si>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</si>
  <si>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</si>
  <si>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</si>
  <si>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</si>
  <si>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</si>
  <si>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</si>
  <si>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</si>
  <si>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</si>
  <si>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</si>
  <si>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</si>
  <si>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</si>
  <si>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</si>
  <si>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</si>
  <si>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</si>
  <si>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</si>
  <si>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</si>
  <si>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</si>
  <si>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</si>
  <si>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</si>
  <si>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</si>
  <si>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</si>
  <si>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</si>
  <si>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</si>
  <si>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</si>
  <si>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</si>
  <si>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</si>
  <si>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</si>
  <si>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</si>
  <si>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</si>
  <si>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</si>
  <si>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</si>
  <si>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</si>
  <si>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</si>
  <si>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</si>
  <si>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</si>
  <si>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</si>
  <si>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</si>
  <si>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</si>
  <si>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</si>
  <si>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</si>
  <si>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</si>
  <si>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</si>
  <si>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</si>
  <si>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</si>
  <si>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</si>
  <si>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</si>
  <si>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</si>
  <si>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</si>
  <si>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</si>
  <si>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</si>
  <si>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</si>
  <si>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</si>
  <si>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</si>
  <si>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</si>
  <si>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</si>
  <si>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</si>
  <si>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</si>
  <si>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</si>
  <si>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</si>
  <si>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</si>
  <si>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</si>
  <si>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</si>
  <si>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</si>
  <si>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</si>
  <si>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</si>
  <si>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</si>
  <si>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</si>
  <si>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</si>
  <si>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</si>
  <si>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</si>
  <si>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</si>
  <si>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</si>
  <si>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</si>
  <si>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</si>
  <si>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</si>
  <si>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</si>
  <si>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</si>
  <si>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</si>
  <si>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</si>
  <si>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</si>
  <si>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</si>
  <si>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</si>
  <si>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</si>
  <si>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</si>
  <si>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</si>
  <si>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</si>
  <si>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</si>
  <si>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</si>
  <si>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</si>
  <si>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</si>
  <si>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</si>
  <si>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</si>
  <si>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</si>
  <si>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</si>
  <si>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</si>
  <si>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</si>
  <si>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</si>
  <si>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</si>
  <si>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</si>
  <si>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</si>
  <si>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</si>
  <si>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</si>
  <si>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</si>
  <si>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</si>
  <si>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</si>
  <si>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</si>
  <si>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</si>
  <si>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</si>
  <si>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</si>
  <si>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</si>
  <si>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</si>
  <si>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</si>
  <si>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</si>
  <si>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</si>
  <si>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</si>
  <si>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</si>
  <si>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</si>
  <si>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</si>
  <si>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</si>
  <si>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</si>
  <si>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</si>
  <si>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</si>
  <si>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</si>
  <si>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</si>
  <si>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</si>
  <si>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</si>
  <si>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</si>
  <si>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</si>
  <si>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</si>
  <si>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</si>
  <si>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</si>
  <si>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</si>
  <si>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</si>
  <si>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</si>
  <si>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</si>
  <si>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</si>
  <si>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</si>
  <si>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</si>
  <si>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</si>
  <si>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</si>
  <si>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</si>
  <si>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</si>
  <si>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</si>
  <si>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</si>
  <si>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</si>
  <si>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</si>
  <si>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</si>
  <si>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</si>
  <si>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</si>
  <si>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</si>
  <si>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</si>
  <si>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</si>
  <si>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</si>
  <si>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</si>
  <si>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</si>
  <si>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</si>
  <si>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</si>
  <si>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</si>
  <si>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</si>
  <si>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</si>
  <si>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</si>
  <si>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</si>
  <si>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</si>
  <si>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</si>
  <si>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</si>
  <si>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</si>
  <si>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</si>
  <si>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</si>
  <si>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</si>
  <si>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</si>
  <si>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</si>
  <si>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</si>
  <si>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</si>
  <si>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</si>
  <si>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</si>
  <si>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</si>
  <si>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</si>
  <si>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</si>
  <si>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</si>
  <si>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</si>
  <si>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</si>
  <si>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</si>
  <si>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</si>
  <si>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</si>
  <si>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</si>
  <si>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</si>
  <si>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</si>
  <si>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</si>
  <si>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</si>
  <si>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</si>
  <si>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</si>
  <si>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</si>
  <si>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</si>
  <si>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</si>
  <si>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</si>
  <si>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</si>
  <si>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</si>
  <si>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</si>
  <si>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</si>
  <si>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</si>
  <si>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</si>
  <si>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</si>
  <si>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</si>
  <si>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</si>
  <si>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</si>
  <si>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</si>
  <si>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</si>
  <si>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</si>
  <si>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</si>
  <si>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</si>
  <si>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</si>
  <si>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</si>
  <si>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</si>
  <si>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</si>
  <si>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</si>
  <si>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</si>
  <si>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</si>
  <si>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</si>
  <si>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</si>
  <si>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</si>
  <si>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</si>
  <si>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</si>
  <si>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</si>
  <si>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</si>
  <si>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</si>
  <si>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</si>
  <si>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</si>
  <si>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</si>
  <si>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</si>
  <si>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</si>
  <si>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</si>
  <si>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</si>
  <si>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</si>
  <si>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</si>
  <si>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</si>
  <si>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</si>
  <si>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</si>
  <si>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</si>
  <si>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</si>
  <si>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</si>
  <si>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</si>
  <si>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</si>
  <si>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</si>
  <si>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</si>
  <si>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</si>
  <si>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</si>
  <si>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</si>
  <si>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</si>
  <si>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</si>
  <si>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</si>
  <si>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</si>
  <si>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</si>
  <si>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</si>
  <si>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</si>
  <si>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</si>
  <si>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</si>
  <si>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</si>
  <si>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</si>
  <si>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</si>
  <si>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</si>
  <si>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</si>
  <si>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</si>
  <si>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</si>
  <si>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</si>
  <si>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</si>
  <si>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</si>
  <si>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</si>
  <si>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</si>
  <si>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</si>
  <si>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</si>
  <si>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</si>
  <si>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</si>
  <si>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</si>
  <si>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</si>
  <si>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</si>
  <si>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</si>
  <si>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</si>
  <si>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</si>
  <si>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</si>
  <si>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</si>
  <si>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</si>
  <si>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</si>
  <si>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</si>
  <si>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</si>
  <si>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</si>
  <si>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</si>
  <si>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</si>
  <si>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</si>
  <si>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</si>
  <si>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</si>
  <si>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</si>
  <si>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</si>
  <si>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</si>
  <si>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</si>
  <si>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</si>
  <si>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</si>
  <si>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</si>
  <si>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</si>
  <si>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</si>
  <si>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</si>
  <si>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</si>
  <si>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</si>
  <si>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</si>
  <si>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</si>
  <si>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</si>
  <si>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</si>
  <si>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</si>
  <si>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</si>
  <si>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</si>
  <si>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</si>
  <si>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</si>
  <si>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</si>
  <si>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</si>
  <si>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</si>
  <si>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</si>
  <si>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</si>
  <si>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</si>
  <si>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</si>
  <si>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</si>
  <si>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</si>
  <si>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</si>
  <si>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</si>
  <si>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</si>
  <si>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</si>
  <si>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</si>
  <si>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</si>
  <si>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</si>
  <si>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</si>
  <si>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</si>
  <si>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</si>
  <si>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</si>
  <si>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</si>
  <si>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</si>
  <si>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</si>
  <si>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</si>
  <si>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</si>
  <si>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</si>
  <si>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</si>
  <si>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</si>
  <si>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</si>
  <si>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</si>
  <si>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</si>
  <si>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</si>
  <si>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</si>
  <si>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</si>
  <si>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</si>
  <si>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</si>
  <si>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</si>
  <si>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</si>
  <si>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</si>
  <si>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</si>
  <si>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</si>
  <si>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</si>
  <si>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</si>
  <si>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</si>
  <si>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</si>
  <si>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</si>
  <si>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</si>
  <si>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</si>
  <si>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</si>
  <si>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</si>
  <si>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</si>
  <si>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</si>
  <si>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</si>
  <si>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</si>
  <si>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</si>
  <si>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</si>
  <si>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</si>
  <si>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</si>
  <si>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</si>
  <si>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</si>
  <si>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</si>
  <si>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</si>
  <si>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</si>
  <si>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</si>
  <si>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</si>
  <si>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</si>
  <si>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</si>
  <si>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</si>
  <si>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</si>
  <si>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</si>
  <si>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</si>
  <si>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</si>
  <si>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</si>
  <si>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</si>
  <si>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</si>
  <si>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</si>
  <si>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</si>
  <si>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</si>
  <si>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</si>
  <si>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</si>
  <si>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</si>
  <si>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</si>
  <si>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</si>
  <si>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</si>
  <si>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</si>
  <si>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</si>
  <si>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</si>
  <si>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</si>
  <si>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</si>
  <si>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</si>
  <si>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</si>
  <si>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</si>
  <si>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</si>
  <si>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</si>
  <si>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</si>
  <si>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</si>
  <si>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</si>
  <si>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</si>
  <si>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</si>
  <si>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</si>
  <si>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</si>
  <si>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</si>
  <si>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</si>
  <si>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</si>
  <si>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</si>
  <si>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</si>
  <si>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</si>
  <si>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</si>
  <si>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</si>
  <si>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</si>
  <si>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</si>
  <si>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</si>
  <si>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</si>
  <si>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</si>
  <si>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</si>
  <si>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</si>
  <si>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</si>
  <si>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</si>
  <si>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</si>
  <si>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</si>
  <si>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</si>
  <si>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</si>
  <si>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</si>
  <si>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</si>
  <si>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</si>
  <si>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</si>
  <si>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</si>
  <si>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</si>
  <si>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</si>
  <si>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</si>
  <si>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</si>
  <si>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</si>
  <si>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</si>
  <si>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</si>
  <si>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</si>
  <si>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</si>
  <si>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</si>
  <si>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</si>
  <si>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</si>
  <si>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</si>
  <si>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</si>
  <si>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</si>
  <si>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</si>
  <si>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</si>
  <si>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</si>
  <si>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</si>
  <si>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</si>
  <si>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</si>
  <si>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</si>
  <si>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</si>
  <si>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</si>
  <si>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</si>
  <si>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</si>
  <si>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</si>
  <si>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</si>
  <si>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</si>
  <si>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</si>
  <si>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</si>
  <si>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</si>
  <si>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</si>
  <si>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</si>
  <si>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</si>
  <si>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</si>
  <si>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</si>
  <si>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</si>
  <si>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</si>
  <si>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</si>
  <si>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</si>
  <si>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</si>
  <si>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</si>
  <si>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</si>
  <si>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</si>
  <si>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</si>
  <si>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</si>
  <si>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</si>
  <si>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</si>
  <si>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</si>
  <si>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</si>
  <si>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</si>
  <si>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</si>
  <si>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</si>
  <si>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</si>
  <si>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</si>
  <si>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</si>
  <si>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</si>
  <si>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</si>
  <si>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</si>
  <si>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</si>
  <si>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</si>
  <si>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</si>
  <si>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</si>
  <si>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</si>
  <si>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</si>
  <si>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</si>
  <si>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</si>
  <si>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</si>
  <si>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</si>
  <si>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</si>
  <si>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</si>
  <si>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</si>
  <si>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</si>
  <si>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</si>
  <si>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</si>
  <si>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</si>
  <si>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</si>
  <si>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</si>
  <si>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</si>
  <si>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</si>
  <si>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</si>
  <si>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</si>
  <si>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</si>
  <si>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</si>
  <si>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</si>
  <si>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</si>
  <si>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</si>
  <si>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</si>
  <si>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</si>
  <si>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</si>
  <si>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</si>
  <si>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</si>
  <si>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</si>
  <si>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</si>
  <si>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</si>
  <si>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</si>
  <si>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</si>
  <si>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</si>
  <si>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</si>
  <si>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</si>
  <si>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</si>
  <si>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</si>
  <si>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</si>
  <si>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</si>
  <si>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</si>
  <si>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</si>
  <si>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</si>
  <si>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</si>
  <si>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</si>
  <si>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</si>
  <si>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</si>
  <si>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</si>
  <si>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</si>
  <si>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</si>
  <si>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</si>
  <si>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</si>
  <si>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</si>
  <si>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</si>
  <si>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</si>
  <si>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</si>
  <si>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</si>
  <si>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</si>
  <si>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</si>
  <si>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</si>
  <si>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</si>
  <si>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</si>
  <si>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</si>
  <si>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</si>
  <si>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</si>
  <si>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</si>
  <si>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</si>
  <si>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</si>
  <si>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</si>
  <si>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</si>
  <si>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</si>
  <si>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</si>
  <si>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</si>
  <si>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</si>
  <si>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</si>
  <si>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</si>
  <si>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</si>
  <si>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</si>
  <si>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</si>
  <si>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</si>
  <si>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</si>
  <si>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</si>
  <si>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</si>
  <si>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</si>
  <si>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</si>
  <si>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</si>
  <si>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</si>
  <si>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</si>
  <si>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</si>
  <si>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</si>
  <si>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</si>
  <si>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</si>
  <si>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</si>
  <si>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</si>
  <si>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</si>
  <si>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</si>
  <si>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</si>
  <si>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</si>
  <si>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</si>
  <si>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</si>
  <si>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</si>
  <si>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</si>
  <si>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</si>
  <si>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</si>
  <si>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</si>
  <si>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</si>
  <si>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</si>
  <si>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</si>
  <si>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</si>
  <si>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</si>
  <si>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</si>
  <si>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</si>
  <si>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</si>
  <si>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</si>
  <si>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</si>
  <si>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</si>
  <si>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</si>
  <si>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</si>
  <si>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</si>
  <si>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</si>
  <si>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</si>
  <si>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</si>
  <si>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</si>
  <si>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</si>
  <si>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</si>
  <si>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</si>
  <si>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</si>
  <si>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</si>
  <si>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</si>
  <si>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</si>
  <si>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</si>
  <si>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</si>
  <si>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</si>
  <si>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</si>
  <si>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</si>
  <si>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</si>
  <si>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</si>
  <si>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</si>
  <si>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</si>
  <si>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</si>
  <si>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</si>
  <si>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</si>
  <si>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</si>
  <si>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</si>
  <si>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</si>
  <si>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</si>
  <si>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</si>
  <si>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</si>
  <si>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</si>
  <si>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</si>
  <si>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</si>
  <si>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</si>
  <si>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</si>
  <si>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</si>
  <si>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</si>
  <si>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</si>
  <si>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</si>
  <si>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</si>
  <si>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</si>
  <si>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</si>
  <si>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</si>
  <si>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</si>
  <si>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</si>
  <si>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</si>
  <si>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</si>
  <si>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</si>
  <si>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</si>
  <si>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</si>
  <si>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</si>
  <si>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</si>
  <si>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</si>
  <si>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</si>
  <si>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</si>
  <si>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</si>
  <si>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</si>
  <si>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</si>
  <si>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</si>
  <si>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</si>
  <si>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</si>
  <si>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</si>
  <si>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</si>
  <si>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</si>
  <si>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</si>
  <si>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</si>
  <si>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</si>
  <si>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</si>
  <si>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</si>
  <si>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</si>
  <si>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</si>
  <si>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</si>
  <si>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</si>
  <si>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</si>
  <si>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</si>
  <si>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</si>
  <si>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</si>
  <si>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</si>
  <si>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</si>
  <si>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</si>
  <si>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</si>
  <si>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</si>
  <si>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</si>
  <si>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</si>
  <si>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</si>
  <si>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</si>
  <si>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</si>
  <si>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</si>
  <si>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</si>
  <si>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</si>
  <si>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</si>
  <si>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</si>
  <si>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</si>
  <si>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</si>
  <si>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</si>
  <si>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</si>
  <si>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</si>
  <si>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</si>
  <si>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</si>
  <si>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</si>
  <si>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</si>
  <si>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</si>
  <si>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</si>
  <si>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</si>
  <si>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</si>
  <si>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</si>
  <si>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</si>
  <si>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</si>
  <si>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</si>
  <si>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</si>
  <si>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</si>
  <si>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</si>
  <si>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</si>
  <si>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</si>
  <si>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</si>
  <si>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</si>
  <si>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</si>
  <si>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</si>
  <si>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</si>
  <si>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</si>
  <si>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</si>
  <si>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</si>
  <si>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</si>
  <si>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</si>
  <si>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</si>
  <si>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</si>
  <si>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</si>
  <si>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</si>
  <si>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</si>
  <si>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</si>
  <si>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</si>
  <si>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</si>
  <si>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</si>
  <si>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</si>
  <si>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</si>
  <si>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</si>
  <si>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</si>
  <si>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</si>
  <si>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</si>
  <si>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</si>
  <si>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</si>
  <si>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</si>
  <si>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</si>
  <si>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</si>
  <si>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</si>
  <si>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</si>
  <si>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</si>
  <si>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</si>
  <si>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</si>
  <si>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</si>
  <si>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</si>
  <si>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</si>
  <si>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</si>
  <si>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</si>
  <si>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</si>
  <si>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</si>
  <si>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</si>
  <si>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</si>
  <si>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</si>
  <si>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</si>
  <si>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</si>
  <si>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</si>
  <si>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</si>
  <si>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</si>
  <si>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</si>
  <si>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</si>
  <si>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</si>
  <si>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</si>
  <si>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</si>
  <si>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</si>
  <si>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</si>
  <si>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</si>
  <si>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</si>
  <si>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</si>
  <si>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</si>
  <si>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</si>
  <si>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</si>
  <si>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</si>
  <si>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</si>
  <si>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</si>
  <si>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</si>
  <si>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</si>
  <si>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</si>
  <si>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</si>
  <si>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</si>
  <si>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</si>
  <si>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</si>
  <si>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</si>
  <si>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</si>
  <si>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</si>
  <si>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</si>
  <si>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</si>
  <si>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</si>
  <si>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</si>
  <si>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</si>
  <si>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</si>
  <si>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</si>
  <si>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</si>
  <si>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</si>
  <si>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</si>
  <si>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</si>
  <si>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</si>
  <si>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</si>
  <si>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</si>
  <si>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</si>
  <si>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</si>
  <si>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</si>
  <si>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</si>
  <si>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</si>
  <si>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</si>
  <si>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</si>
  <si>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</si>
  <si>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</si>
  <si>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</si>
  <si>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</si>
  <si>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</si>
  <si>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</si>
  <si>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</si>
  <si>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</si>
  <si>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</si>
  <si>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</si>
  <si>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</si>
  <si>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</si>
  <si>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</si>
  <si>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</si>
  <si>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</si>
  <si>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</si>
  <si>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</si>
  <si>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</si>
  <si>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</si>
  <si>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</si>
  <si>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</si>
  <si>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</si>
  <si>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</si>
  <si>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</si>
  <si>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</si>
  <si>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</si>
  <si>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</si>
  <si>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</si>
  <si>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</si>
  <si>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</si>
  <si>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</si>
  <si>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</si>
  <si>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</si>
  <si>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</si>
  <si>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</si>
  <si>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</si>
  <si>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</si>
  <si>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</si>
  <si>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</si>
  <si>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</si>
  <si>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</si>
  <si>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</si>
  <si>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</si>
  <si>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</si>
  <si>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</si>
  <si>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</si>
  <si>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</si>
  <si>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</si>
  <si>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</si>
  <si>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</si>
  <si>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</si>
  <si>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</si>
  <si>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</si>
  <si>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</si>
  <si>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</si>
  <si>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</si>
  <si>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</si>
  <si>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</si>
  <si>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</si>
  <si>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</si>
  <si>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</si>
  <si>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</si>
  <si>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</si>
  <si>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</si>
  <si>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</si>
  <si>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</si>
  <si>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</si>
  <si>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</si>
  <si>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</si>
  <si>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</si>
  <si>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</si>
  <si>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</si>
  <si>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</si>
  <si>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</si>
  <si>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</si>
  <si>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</si>
  <si>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</si>
  <si>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</si>
  <si>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</si>
  <si>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</si>
  <si>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</si>
  <si>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</si>
  <si>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</si>
  <si>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</si>
  <si>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</si>
  <si>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</si>
  <si>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</si>
  <si>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</si>
  <si>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</si>
  <si>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</si>
  <si>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</si>
  <si>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</si>
  <si>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</si>
  <si>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</si>
  <si>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</si>
  <si>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</si>
  <si>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</si>
  <si>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</si>
  <si>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</si>
  <si>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</si>
  <si>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</si>
  <si>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</si>
  <si>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</si>
  <si>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</si>
  <si>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</si>
  <si>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</si>
  <si>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</si>
  <si>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</si>
  <si>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</si>
  <si>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</si>
  <si>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</si>
  <si>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</si>
  <si>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</si>
  <si>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</si>
  <si>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</si>
  <si>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</si>
  <si>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</si>
  <si>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</si>
  <si>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</si>
  <si>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</si>
  <si>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</si>
  <si>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</si>
  <si>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</si>
  <si>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</si>
  <si>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</si>
  <si>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</si>
  <si>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</si>
  <si>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</si>
  <si>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</si>
  <si>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</si>
  <si>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</si>
  <si>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</si>
  <si>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</si>
  <si>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</si>
  <si>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</si>
  <si>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</si>
  <si>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</si>
  <si>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</si>
  <si>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</si>
  <si>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</si>
  <si>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</si>
  <si>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</si>
  <si>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</si>
  <si>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</si>
  <si>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</si>
  <si>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</si>
  <si>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</si>
  <si>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</si>
  <si>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</si>
  <si>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</si>
  <si>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</si>
  <si>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</si>
  <si>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</si>
  <si>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</si>
  <si>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</si>
  <si>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</si>
  <si>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</si>
  <si>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</si>
  <si>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</si>
  <si>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</si>
  <si>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</si>
  <si>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</si>
  <si>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</si>
  <si>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</si>
  <si>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</si>
  <si>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</si>
  <si>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</si>
  <si>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</si>
  <si>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</si>
  <si>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</si>
  <si>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</si>
  <si>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</si>
  <si>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</si>
  <si>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</si>
  <si>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</si>
  <si>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</si>
  <si>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</si>
  <si>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</si>
  <si>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</si>
  <si>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</si>
  <si>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</si>
  <si>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</si>
  <si>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</si>
  <si>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</si>
  <si>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</si>
  <si>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</si>
  <si>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</si>
  <si>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</si>
  <si>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</si>
  <si>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</si>
  <si>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</si>
  <si>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</si>
  <si>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</si>
  <si>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</si>
  <si>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</si>
  <si>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</si>
  <si>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</si>
  <si>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</si>
  <si>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</si>
  <si>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</si>
  <si>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</si>
  <si>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</si>
  <si>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</si>
  <si>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</si>
  <si>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</si>
  <si>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</si>
  <si>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</si>
  <si>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</si>
  <si>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</si>
  <si>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</si>
  <si>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</si>
  <si>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</si>
  <si>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</si>
  <si>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</si>
  <si>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</si>
  <si>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</si>
  <si>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</si>
  <si>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</si>
  <si>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</si>
  <si>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</si>
  <si>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</si>
  <si>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</si>
  <si>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</si>
  <si>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</si>
  <si>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</si>
  <si>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</si>
  <si>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</si>
  <si>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</si>
  <si>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</si>
  <si>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</si>
  <si>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</si>
  <si>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</si>
  <si>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</si>
  <si>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</si>
  <si>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</si>
  <si>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</si>
  <si>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</si>
  <si>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</si>
  <si>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</si>
  <si>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</si>
  <si>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</si>
  <si>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</si>
  <si>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</si>
  <si>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</si>
  <si>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</si>
  <si>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</si>
  <si>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</si>
  <si>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</si>
  <si>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</si>
  <si>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</si>
  <si>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</si>
  <si>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</si>
  <si>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</si>
  <si>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</si>
  <si>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</si>
  <si>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</si>
  <si>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</si>
  <si>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</si>
  <si>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</si>
  <si>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</si>
  <si>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</si>
  <si>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</si>
  <si>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</si>
  <si>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</si>
  <si>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</si>
  <si>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</si>
  <si>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</si>
  <si>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</si>
  <si>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</si>
  <si>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</si>
  <si>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</si>
  <si>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</si>
  <si>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</si>
  <si>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</si>
  <si>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</si>
  <si>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</si>
  <si>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</si>
  <si>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</si>
  <si>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</si>
  <si>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</si>
  <si>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</si>
  <si>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</si>
  <si>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</si>
  <si>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</si>
  <si>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</si>
  <si>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</si>
  <si>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</si>
  <si>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</si>
  <si>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</si>
  <si>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</si>
  <si>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</si>
  <si>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</si>
  <si>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</si>
  <si>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</si>
  <si>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</si>
  <si>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</si>
  <si>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</si>
  <si>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</si>
  <si>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</si>
  <si>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</si>
  <si>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</si>
  <si>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</si>
  <si>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</si>
  <si>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</si>
  <si>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</si>
  <si>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</si>
  <si>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</si>
  <si>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</si>
  <si>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</si>
  <si>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</si>
  <si>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</si>
  <si>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</si>
  <si>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</si>
  <si>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</si>
  <si>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</si>
  <si>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</si>
  <si>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</si>
  <si>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</si>
  <si>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</si>
  <si>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</si>
  <si>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</si>
  <si>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</si>
  <si>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</si>
  <si>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</si>
  <si>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</si>
  <si>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</si>
  <si>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</si>
  <si>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</si>
  <si>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</si>
  <si>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</si>
  <si>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</si>
  <si>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</si>
  <si>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</si>
  <si>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</si>
  <si>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</si>
  <si>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</si>
  <si>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</si>
  <si>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</si>
  <si>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</si>
  <si>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</si>
  <si>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</si>
  <si>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</si>
  <si>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</si>
  <si>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</si>
  <si>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</si>
  <si>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</si>
  <si>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</si>
  <si>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</si>
  <si>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</si>
  <si>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</si>
  <si>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</si>
  <si>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</si>
  <si>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</si>
  <si>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</si>
  <si>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</si>
  <si>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</si>
  <si>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</si>
  <si>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</si>
  <si>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</si>
  <si>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</si>
  <si>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</si>
  <si>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</si>
  <si>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</si>
  <si>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</si>
  <si>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</si>
  <si>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</si>
  <si>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</si>
  <si>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</si>
  <si>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</si>
  <si>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</si>
  <si>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</si>
  <si>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</si>
  <si>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</si>
  <si>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</si>
  <si>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</si>
  <si>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</si>
  <si>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</si>
  <si>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</si>
  <si>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</si>
  <si>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</si>
  <si>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</si>
  <si>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</si>
  <si>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</si>
  <si>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</si>
  <si>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</si>
  <si>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</si>
  <si>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</si>
  <si>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</si>
  <si>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</si>
  <si>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</si>
  <si>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</si>
  <si>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</si>
  <si>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</si>
  <si>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</si>
  <si>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</si>
  <si>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</si>
  <si>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</si>
  <si>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</si>
  <si>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</si>
  <si>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</si>
  <si>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</si>
  <si>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</si>
  <si>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</si>
  <si>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</si>
  <si>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</si>
  <si>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</si>
  <si>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</si>
  <si>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</si>
  <si>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</si>
  <si>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</si>
  <si>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</si>
  <si>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</si>
  <si>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</si>
  <si>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</si>
  <si>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</si>
  <si>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</si>
  <si>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</si>
  <si>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</si>
  <si>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</si>
  <si>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</si>
  <si>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</si>
  <si>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</si>
  <si>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</si>
  <si>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</si>
  <si>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</si>
  <si>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</si>
  <si>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</si>
  <si>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</si>
  <si>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</si>
  <si>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</si>
  <si>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</si>
  <si>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</si>
  <si>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</si>
  <si>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</si>
  <si>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</si>
  <si>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</si>
  <si>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</si>
  <si>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</si>
  <si>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</si>
  <si>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</si>
  <si>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</si>
  <si>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</si>
  <si>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</si>
  <si>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</si>
  <si>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</si>
  <si>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</si>
  <si>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</si>
  <si>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</si>
  <si>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</si>
  <si>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</si>
  <si>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</si>
  <si>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</si>
  <si>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</si>
  <si>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</si>
  <si>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</si>
  <si>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</si>
  <si>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</si>
  <si>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</si>
  <si>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</si>
  <si>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</si>
  <si>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</si>
  <si>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</si>
  <si>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</si>
  <si>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</si>
  <si>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</si>
  <si>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</si>
  <si>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</si>
  <si>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</si>
  <si>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</si>
  <si>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</si>
  <si>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</si>
  <si>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</si>
  <si>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</si>
  <si>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</si>
  <si>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</si>
  <si>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</si>
  <si>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</si>
  <si>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</si>
  <si>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</si>
  <si>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</si>
  <si>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</si>
  <si>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</si>
  <si>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</si>
  <si>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</si>
  <si>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</si>
  <si>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</si>
  <si>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</si>
  <si>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</si>
  <si>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</si>
  <si>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</si>
  <si>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</si>
  <si>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</si>
  <si>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</si>
  <si>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</si>
  <si>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</si>
  <si>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</si>
  <si>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</si>
  <si>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</si>
  <si>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</si>
  <si>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</si>
  <si>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</si>
  <si>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</si>
  <si>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</si>
  <si>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</si>
  <si>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</si>
  <si>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</si>
  <si>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</si>
  <si>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</si>
  <si>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</si>
  <si>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</si>
  <si>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</si>
  <si>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</si>
  <si>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</si>
  <si>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</si>
  <si>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</si>
  <si>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</si>
  <si>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</si>
  <si>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</si>
  <si>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</si>
  <si>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</si>
  <si>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</si>
  <si>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</si>
  <si>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</si>
  <si>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</si>
  <si>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</si>
  <si>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</si>
  <si>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</si>
  <si>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</si>
  <si>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</si>
  <si>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</si>
  <si>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</si>
  <si>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</si>
  <si>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</si>
  <si>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</si>
  <si>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</si>
  <si>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</si>
  <si>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</si>
  <si>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</si>
  <si>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</si>
  <si>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</si>
  <si>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</si>
  <si>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</si>
  <si>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</si>
  <si>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</si>
  <si>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</si>
  <si>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</si>
  <si>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</si>
  <si>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</si>
  <si>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</si>
  <si>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</si>
  <si>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</si>
  <si>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</si>
  <si>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</si>
  <si>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</si>
  <si>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</si>
  <si>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</si>
  <si>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</si>
  <si>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</si>
  <si>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</si>
  <si>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</si>
  <si>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</si>
  <si>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</si>
  <si>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</si>
  <si>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</si>
  <si>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</si>
  <si>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</si>
  <si>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</si>
  <si>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</si>
  <si>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</si>
  <si>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</si>
  <si>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</si>
  <si>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</si>
  <si>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</si>
  <si>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</si>
  <si>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</si>
  <si>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</si>
  <si>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</si>
  <si>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</si>
  <si>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</si>
  <si>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</si>
  <si>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</si>
  <si>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</si>
  <si>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</si>
  <si>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</si>
  <si>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</si>
  <si>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</si>
  <si>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</si>
  <si>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</si>
  <si>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</si>
  <si>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</si>
  <si>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</si>
  <si>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</si>
  <si>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</si>
  <si>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</si>
  <si>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</si>
  <si>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</si>
  <si>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</si>
  <si>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</si>
  <si>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</si>
  <si>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</si>
  <si>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</si>
  <si>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</si>
  <si>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</si>
  <si>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</si>
  <si>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</si>
  <si>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</si>
  <si>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</si>
  <si>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</si>
  <si>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</si>
  <si>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</si>
  <si>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</si>
  <si>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</si>
  <si>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</si>
  <si>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</si>
  <si>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</si>
  <si>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</si>
  <si>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</si>
  <si>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</si>
  <si>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</si>
  <si>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</si>
  <si>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</si>
  <si>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</si>
  <si>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</si>
  <si>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</si>
  <si>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</si>
  <si>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</si>
  <si>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</si>
  <si>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</si>
  <si>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</si>
  <si>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</si>
  <si>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</si>
  <si>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</si>
  <si>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</si>
  <si>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</si>
  <si>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</si>
  <si>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</si>
  <si>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</si>
  <si>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</si>
  <si>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</si>
  <si>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</si>
  <si>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</si>
  <si>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</si>
  <si>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</si>
  <si>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</si>
  <si>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</si>
  <si>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</si>
  <si>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</si>
  <si>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</si>
  <si>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</si>
  <si>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</si>
  <si>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</si>
  <si>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</si>
  <si>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</si>
  <si>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</si>
  <si>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</si>
  <si>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</si>
  <si>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</si>
  <si>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</si>
  <si>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</si>
  <si>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</si>
  <si>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</si>
  <si>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</si>
  <si>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</si>
  <si>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</si>
  <si>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</si>
  <si>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</si>
  <si>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</si>
  <si>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</si>
  <si>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</si>
  <si>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</si>
  <si>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</si>
  <si>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</si>
  <si>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</si>
  <si>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</si>
  <si>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</si>
  <si>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</si>
  <si>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</si>
  <si>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</si>
  <si>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</si>
  <si>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</si>
  <si>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</si>
  <si>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</si>
  <si>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</si>
  <si>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</si>
  <si>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</si>
  <si>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</si>
  <si>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</si>
  <si>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</si>
  <si>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</si>
  <si>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</si>
  <si>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</si>
  <si>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</si>
  <si>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</si>
  <si>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</si>
  <si>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</si>
  <si>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</si>
  <si>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</si>
  <si>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</si>
  <si>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</si>
  <si>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</si>
  <si>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</si>
  <si>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</si>
  <si>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</si>
  <si>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</si>
  <si>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</si>
  <si>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</si>
  <si>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</si>
  <si>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</si>
  <si>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</si>
  <si>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</si>
  <si>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</si>
  <si>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</si>
  <si>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</si>
  <si>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</si>
  <si>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</si>
  <si>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</si>
  <si>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</si>
  <si>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</si>
  <si>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</si>
  <si>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</si>
  <si>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</si>
  <si>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</si>
  <si>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</si>
  <si>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</si>
  <si>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</si>
  <si>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</si>
  <si>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</si>
  <si>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</si>
  <si>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</si>
  <si>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</si>
  <si>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</si>
  <si>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</si>
  <si>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</si>
  <si>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</si>
  <si>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</si>
  <si>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</si>
  <si>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</si>
  <si>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</si>
  <si>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</si>
  <si>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</si>
  <si>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</si>
  <si>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</si>
  <si>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</si>
  <si>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</si>
  <si>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</si>
  <si>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</si>
  <si>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</si>
  <si>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</si>
  <si>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</si>
  <si>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</si>
  <si>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</si>
  <si>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</si>
  <si>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</si>
  <si>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</si>
  <si>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</si>
  <si>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</si>
  <si>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</si>
  <si>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</si>
  <si>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</si>
  <si>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</si>
  <si>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</si>
  <si>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</si>
  <si>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</si>
  <si>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</si>
  <si>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</si>
  <si>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</si>
  <si>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</si>
  <si>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</si>
  <si>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</si>
  <si>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</si>
  <si>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</si>
  <si>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</si>
  <si>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</si>
  <si>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</si>
  <si>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</si>
  <si>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</si>
  <si>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</si>
  <si>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</si>
  <si>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</si>
  <si>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</si>
  <si>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</si>
  <si>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</si>
  <si>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</si>
  <si>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</si>
  <si>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</si>
  <si>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</si>
  <si>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</si>
  <si>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</si>
  <si>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</si>
  <si>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</si>
  <si>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</si>
  <si>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</si>
  <si>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</si>
  <si>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</si>
  <si>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</si>
  <si>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</si>
  <si>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</si>
  <si>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</si>
  <si>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</si>
  <si>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</si>
  <si>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</si>
  <si>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</si>
  <si>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</si>
  <si>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</si>
  <si>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</si>
  <si>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</si>
  <si>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</si>
  <si>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</si>
  <si>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</si>
  <si>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</si>
  <si>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</si>
  <si>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</si>
  <si>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</si>
  <si>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</si>
  <si>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</si>
  <si>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</si>
  <si>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</si>
  <si>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</si>
  <si>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</si>
  <si>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</si>
  <si>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</si>
  <si>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</si>
  <si>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</si>
  <si>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</si>
  <si>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</si>
  <si>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</si>
  <si>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</si>
  <si>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</si>
  <si>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</si>
  <si>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</si>
  <si>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</si>
  <si>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</si>
  <si>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</si>
  <si>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</si>
  <si>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</si>
  <si>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</si>
  <si>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</si>
  <si>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</si>
  <si>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</si>
  <si>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</si>
  <si>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</si>
  <si>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</si>
  <si>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</si>
  <si>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</si>
  <si>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</si>
  <si>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</si>
  <si>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</si>
  <si>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</si>
  <si>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</si>
  <si>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</si>
  <si>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</si>
  <si>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</si>
  <si>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</si>
  <si>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</si>
  <si>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</si>
  <si>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</si>
  <si>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</si>
  <si>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</si>
  <si>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</si>
  <si>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</si>
  <si>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</si>
  <si>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</si>
  <si>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</si>
  <si>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</si>
  <si>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</si>
  <si>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</si>
  <si>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</si>
  <si>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</si>
  <si>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</si>
  <si>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</si>
  <si>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</si>
  <si>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</si>
  <si>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</si>
  <si>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</si>
  <si>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</si>
  <si>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</si>
  <si>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</si>
  <si>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</si>
  <si>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</si>
  <si>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</si>
  <si>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</si>
  <si>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</si>
  <si>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</si>
  <si>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</si>
  <si>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</si>
  <si>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</si>
  <si>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</si>
  <si>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</si>
  <si>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</si>
  <si>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</si>
  <si>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</si>
  <si>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</si>
  <si>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</si>
  <si>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</si>
  <si>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</si>
  <si>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</si>
  <si>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</si>
  <si>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</si>
  <si>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</si>
  <si>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</si>
  <si>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</si>
  <si>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</si>
  <si>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</si>
  <si>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</si>
  <si>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</si>
  <si>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</si>
  <si>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</si>
  <si>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</si>
  <si>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</si>
  <si>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</si>
  <si>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</si>
  <si>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</si>
  <si>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</si>
  <si>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</si>
  <si>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</si>
  <si>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</si>
  <si>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</si>
  <si>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</si>
  <si>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</si>
  <si>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</si>
  <si>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</si>
  <si>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</si>
  <si>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</si>
  <si>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</si>
  <si>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</si>
  <si>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</si>
  <si>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</si>
  <si>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</si>
  <si>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</si>
  <si>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</si>
  <si>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</si>
  <si>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</si>
  <si>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</si>
  <si>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</si>
  <si>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</si>
  <si>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</si>
  <si>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</si>
  <si>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</si>
  <si>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</si>
  <si>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</si>
  <si>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</si>
  <si>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</si>
  <si>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</si>
  <si>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</si>
  <si>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</si>
  <si>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</si>
  <si>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</si>
  <si>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</si>
  <si>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</si>
  <si>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</si>
  <si>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</si>
  <si>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</si>
  <si>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</si>
  <si>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</si>
  <si>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</si>
  <si>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</si>
  <si>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</si>
  <si>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</si>
  <si>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</si>
  <si>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</si>
  <si>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</si>
  <si>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</si>
  <si>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</si>
  <si>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</si>
  <si>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</si>
  <si>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</si>
  <si>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</si>
  <si>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</si>
  <si>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</si>
  <si>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</si>
  <si>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</si>
  <si>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</si>
  <si>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</si>
  <si>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</si>
  <si>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</si>
  <si>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</si>
  <si>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</si>
  <si>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</si>
  <si>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</si>
  <si>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</si>
  <si>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</si>
  <si>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</si>
  <si>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</si>
  <si>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</si>
  <si>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</si>
  <si>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</si>
  <si>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</si>
  <si>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</si>
  <si>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</si>
  <si>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</si>
  <si>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</si>
  <si>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</si>
  <si>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</si>
  <si>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</si>
  <si>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</si>
  <si>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</si>
  <si>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</si>
  <si>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</si>
  <si>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</si>
  <si>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</si>
  <si>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</si>
  <si>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</si>
  <si>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</si>
  <si>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</si>
  <si>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</si>
  <si>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</si>
  <si>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</si>
  <si>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</si>
  <si>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</si>
  <si>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</si>
  <si>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</si>
  <si>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</si>
  <si>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</si>
  <si>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</si>
  <si>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</si>
  <si>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</si>
  <si>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</si>
  <si>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</si>
  <si>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</si>
  <si>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</si>
  <si>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</si>
  <si>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</si>
  <si>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</si>
  <si>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</si>
  <si>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</si>
  <si>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</si>
  <si>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</si>
  <si>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</si>
  <si>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</si>
  <si>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</si>
  <si>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</si>
  <si>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</si>
  <si>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</si>
  <si>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</si>
  <si>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</si>
  <si>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</si>
  <si>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</si>
  <si>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</si>
  <si>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</si>
  <si>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</si>
  <si>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</si>
  <si>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</si>
  <si>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</si>
  <si>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</si>
  <si>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</si>
  <si>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</si>
  <si>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</si>
  <si>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</si>
  <si>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</si>
  <si>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</si>
  <si>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</si>
  <si>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</si>
  <si>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</si>
  <si>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</si>
  <si>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</si>
  <si>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</si>
  <si>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</si>
  <si>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</si>
  <si>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</si>
  <si>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</si>
  <si>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</si>
  <si>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</si>
  <si>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</si>
  <si>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</si>
  <si>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</si>
  <si>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</si>
  <si>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</si>
  <si>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</si>
  <si>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</si>
  <si>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</si>
  <si>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</si>
  <si>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</si>
  <si>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</si>
  <si>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</si>
  <si>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</si>
  <si>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</si>
  <si>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</si>
  <si>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</si>
  <si>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</si>
  <si>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</si>
  <si>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</si>
  <si>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</si>
  <si>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</si>
  <si>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</si>
  <si>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</si>
  <si>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</si>
  <si>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</si>
  <si>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</si>
  <si>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</si>
  <si>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</si>
  <si>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</si>
  <si>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</si>
  <si>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</si>
  <si>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</si>
  <si>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</si>
  <si>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</si>
  <si>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</si>
  <si>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</si>
  <si>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</si>
  <si>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</si>
  <si>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</si>
  <si>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</si>
  <si>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</si>
  <si>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</si>
  <si>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</si>
  <si>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</si>
  <si>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</si>
  <si>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</si>
  <si>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</si>
  <si>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</si>
  <si>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</si>
  <si>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</si>
  <si>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</si>
  <si>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</si>
  <si>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</si>
  <si>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</si>
  <si>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</si>
  <si>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</si>
  <si>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</si>
  <si>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</si>
  <si>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</si>
  <si>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</si>
  <si>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</si>
  <si>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</si>
  <si>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</si>
  <si>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</si>
  <si>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</si>
  <si>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</si>
  <si>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</si>
  <si>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</si>
  <si>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</si>
  <si>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</si>
  <si>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</si>
  <si>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</si>
  <si>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</si>
  <si>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</si>
  <si>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</si>
  <si>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</si>
  <si>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</si>
  <si>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</si>
  <si>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</si>
  <si>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</si>
  <si>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</si>
  <si>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</si>
  <si>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</si>
  <si>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</si>
  <si>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</si>
  <si>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</si>
  <si>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</si>
  <si>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</si>
  <si>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</si>
  <si>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</si>
  <si>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</si>
  <si>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</si>
  <si>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</si>
  <si>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</si>
  <si>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</si>
  <si>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</si>
  <si>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</si>
  <si>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</si>
  <si>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</si>
  <si>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</si>
  <si>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</si>
  <si>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</si>
  <si>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</si>
  <si>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</si>
  <si>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</si>
  <si>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</si>
  <si>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</si>
  <si>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</si>
  <si>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</si>
  <si>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</si>
  <si>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</si>
  <si>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</si>
  <si>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</si>
  <si>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</si>
  <si>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</si>
  <si>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</si>
  <si>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</si>
  <si>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</si>
  <si>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</si>
  <si>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</si>
  <si>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</si>
  <si>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</si>
  <si>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</si>
  <si>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</si>
  <si>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</si>
  <si>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</si>
  <si>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</si>
  <si>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</si>
  <si>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</si>
  <si>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</si>
  <si>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</si>
  <si>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</si>
  <si>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</si>
  <si>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</si>
  <si>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</si>
  <si>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</si>
  <si>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</si>
  <si>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</si>
  <si>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</si>
  <si>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</si>
  <si>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</si>
  <si>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</si>
  <si>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</si>
  <si>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</si>
  <si>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</si>
  <si>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</si>
  <si>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</si>
  <si>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</si>
  <si>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</si>
  <si>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</si>
  <si>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</si>
  <si>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</si>
  <si>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</si>
  <si>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</si>
  <si>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</si>
  <si>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</si>
  <si>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</si>
  <si>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</si>
  <si>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</si>
  <si>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</si>
  <si>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</si>
  <si>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</si>
  <si>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</si>
  <si>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</si>
  <si>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</si>
  <si>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</si>
  <si>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</si>
  <si>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</si>
  <si>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</si>
  <si>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</si>
  <si>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</si>
  <si>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</si>
  <si>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</si>
  <si>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</si>
  <si>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</si>
  <si>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</si>
  <si>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</si>
  <si>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</si>
  <si>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</si>
  <si>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</si>
  <si>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</si>
  <si>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</si>
  <si>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</si>
  <si>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</si>
  <si>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</si>
  <si>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</si>
  <si>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</si>
  <si>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</si>
  <si>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</si>
  <si>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</si>
  <si>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</si>
  <si>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</si>
  <si>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</si>
  <si>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</si>
  <si>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</si>
  <si>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</si>
  <si>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</si>
  <si>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</si>
  <si>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</si>
  <si>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</si>
  <si>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</si>
  <si>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</si>
  <si>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</si>
  <si>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</si>
  <si>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</si>
  <si>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</si>
  <si>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</si>
  <si>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</si>
  <si>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</si>
  <si>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</si>
  <si>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</si>
  <si>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</si>
  <si>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</si>
  <si>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</si>
  <si>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</si>
  <si>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</si>
  <si>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</si>
  <si>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</si>
  <si>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</si>
  <si>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</si>
  <si>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</si>
  <si>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</si>
  <si>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</si>
  <si>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</si>
  <si>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</si>
  <si>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</si>
  <si>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</si>
  <si>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</si>
  <si>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</si>
  <si>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</si>
  <si>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</si>
  <si>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</si>
  <si>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</si>
  <si>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</si>
  <si>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</si>
  <si>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</si>
  <si>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</si>
  <si>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</si>
  <si>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</si>
  <si>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</si>
  <si>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</si>
  <si>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</si>
  <si>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</si>
  <si>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</si>
  <si>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</si>
  <si>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</si>
  <si>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</si>
  <si>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</si>
  <si>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</si>
  <si>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</si>
  <si>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</si>
  <si>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</si>
  <si>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</si>
  <si>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</si>
  <si>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</si>
  <si>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</si>
  <si>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</si>
  <si>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</si>
  <si>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</si>
  <si>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</si>
  <si>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</si>
  <si>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</si>
  <si>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</si>
  <si>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</si>
  <si>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</si>
  <si>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</si>
  <si>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</si>
  <si>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</si>
  <si>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</si>
  <si>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</si>
  <si>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</si>
  <si>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</si>
  <si>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</si>
  <si>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</si>
  <si>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</si>
  <si>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</si>
  <si>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</si>
  <si>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</si>
  <si>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</si>
  <si>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</si>
  <si>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</si>
  <si>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</si>
  <si>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</si>
  <si>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</si>
  <si>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</si>
  <si>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</si>
  <si>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</si>
  <si>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</si>
  <si>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</si>
  <si>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</si>
  <si>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</si>
  <si>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</si>
  <si>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</si>
  <si>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</si>
  <si>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</si>
  <si>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</si>
  <si>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</si>
  <si>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</si>
  <si>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</si>
  <si>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</si>
  <si>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</si>
  <si>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</si>
  <si>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</si>
  <si>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</si>
  <si>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</si>
  <si>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</si>
  <si>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</si>
  <si>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</si>
  <si>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</si>
  <si>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</si>
  <si>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</si>
  <si>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</si>
  <si>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</si>
  <si>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</si>
  <si>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</si>
  <si>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</si>
  <si>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</si>
  <si>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</si>
  <si>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</si>
  <si>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</si>
  <si>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</si>
  <si>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</si>
  <si>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</si>
  <si>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</si>
  <si>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</si>
  <si>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</si>
  <si>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</si>
  <si>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</si>
  <si>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</si>
  <si>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</si>
  <si>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</si>
  <si>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</si>
  <si>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</si>
  <si>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</si>
  <si>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</si>
  <si>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</si>
  <si>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</si>
  <si>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</si>
  <si>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</si>
  <si>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</si>
  <si>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</si>
  <si>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</si>
  <si>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</si>
  <si>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</si>
  <si>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</si>
  <si>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</si>
  <si>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</si>
  <si>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</si>
  <si>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</si>
  <si>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</si>
  <si>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</si>
  <si>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</si>
  <si>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</si>
  <si>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</si>
  <si>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</si>
  <si>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</si>
  <si>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</si>
  <si>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</si>
  <si>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</si>
  <si>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</si>
  <si>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</si>
  <si>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</si>
  <si>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</si>
  <si>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</si>
  <si>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</si>
  <si>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</si>
  <si>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</si>
  <si>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</si>
  <si>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</si>
  <si>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</si>
  <si>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</si>
  <si>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</si>
  <si>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</si>
  <si>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</si>
  <si>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</si>
  <si>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</si>
  <si>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</si>
  <si>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</si>
  <si>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</si>
  <si>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</si>
  <si>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</si>
  <si>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</si>
  <si>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</si>
  <si>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</si>
  <si>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</si>
  <si>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</si>
  <si>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</si>
  <si>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</si>
  <si>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</si>
  <si>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</si>
  <si>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</si>
  <si>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</si>
  <si>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</si>
  <si>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</si>
  <si>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</si>
  <si>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</si>
  <si>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</si>
  <si>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</si>
  <si>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</si>
  <si>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</si>
  <si>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</si>
  <si>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</si>
  <si>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</si>
  <si>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</si>
  <si>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</si>
  <si>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</si>
  <si>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</si>
  <si>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</si>
  <si>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</si>
  <si>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</si>
  <si>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</si>
  <si>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</si>
  <si>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</si>
  <si>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</si>
  <si>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</si>
  <si>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</si>
  <si>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</si>
  <si>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</si>
  <si>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</si>
  <si>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</si>
  <si>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</si>
  <si>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</si>
  <si>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</si>
  <si>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</si>
  <si>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</si>
  <si>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</si>
  <si>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</si>
  <si>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</si>
  <si>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</si>
  <si>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</si>
  <si>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</si>
  <si>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</si>
  <si>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</si>
  <si>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</si>
  <si>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</si>
  <si>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</si>
  <si>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</si>
  <si>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</si>
  <si>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</si>
  <si>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</si>
  <si>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</si>
  <si>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</si>
  <si>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</si>
  <si>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</si>
  <si>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</si>
  <si>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</si>
  <si>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</si>
  <si>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</si>
  <si>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</si>
  <si>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</si>
  <si>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</si>
  <si>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</si>
  <si>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</si>
  <si>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</si>
  <si>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</si>
  <si>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</si>
  <si>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</si>
  <si>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</si>
  <si>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</si>
  <si>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</si>
  <si>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</si>
  <si>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</si>
  <si>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</si>
  <si>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</si>
  <si>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</si>
  <si>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</si>
  <si>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</si>
  <si>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</si>
  <si>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</si>
  <si>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</si>
  <si>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</si>
  <si>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</si>
  <si>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</si>
  <si>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</si>
  <si>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</si>
  <si>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</si>
  <si>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</si>
  <si>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</si>
  <si>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</si>
  <si>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</si>
  <si>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</si>
  <si>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</si>
  <si>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</si>
  <si>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</si>
  <si>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</si>
  <si>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</si>
  <si>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</si>
  <si>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</si>
  <si>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</si>
  <si>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</si>
  <si>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</si>
  <si>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</si>
  <si>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</si>
  <si>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</si>
  <si>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</si>
  <si>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</si>
  <si>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</si>
  <si>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</si>
  <si>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</si>
  <si>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</si>
  <si>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</si>
  <si>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</si>
  <si>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</si>
  <si>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</si>
  <si>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</si>
  <si>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</si>
  <si>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</si>
  <si>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</si>
  <si>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</si>
  <si>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</si>
  <si>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</si>
  <si>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</si>
  <si>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</si>
  <si>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</si>
  <si>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</si>
  <si>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</si>
  <si>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</si>
  <si>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</si>
  <si>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</si>
  <si>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</si>
  <si>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</si>
  <si>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</si>
  <si>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</si>
  <si>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</si>
  <si>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</si>
  <si>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</si>
  <si>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</si>
  <si>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</si>
  <si>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</si>
  <si>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</si>
  <si>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</si>
  <si>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</si>
  <si>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</si>
  <si>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</si>
  <si>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</si>
  <si>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</si>
  <si>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</si>
  <si>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</si>
  <si>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</si>
  <si>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</si>
  <si>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</si>
  <si>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</si>
  <si>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</si>
  <si>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</si>
  <si>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</si>
  <si>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</si>
  <si>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</si>
  <si>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</si>
  <si>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</si>
  <si>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</si>
  <si>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</si>
  <si>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</si>
  <si>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</si>
  <si>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</si>
  <si>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</si>
  <si>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</si>
  <si>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</si>
  <si>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</si>
  <si>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</si>
  <si>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</si>
  <si>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</si>
  <si>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</si>
  <si>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</si>
  <si>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</si>
  <si>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</si>
  <si>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</si>
  <si>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</si>
  <si>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</si>
  <si>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</si>
  <si>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</si>
  <si>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</si>
  <si>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</si>
  <si>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</si>
  <si>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</si>
  <si>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</si>
  <si>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</si>
  <si>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</si>
  <si>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</si>
  <si>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</si>
  <si>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</si>
  <si>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</si>
  <si>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</si>
  <si>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</si>
  <si>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</si>
  <si>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</si>
  <si>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</si>
  <si>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</si>
  <si>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</si>
  <si>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</si>
  <si>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</si>
  <si>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</si>
  <si>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</si>
  <si>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</si>
  <si>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</si>
  <si>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</si>
  <si>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</si>
  <si>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</si>
  <si>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</si>
  <si>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</si>
  <si>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</si>
  <si>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</si>
  <si>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</si>
  <si>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</si>
  <si>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</si>
  <si>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</si>
  <si>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</si>
  <si>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</si>
  <si>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</si>
  <si>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</si>
  <si>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</si>
  <si>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</si>
  <si>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</si>
  <si>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</si>
  <si>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</si>
  <si>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</si>
  <si>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</si>
  <si>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</si>
  <si>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</si>
  <si>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</si>
  <si>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</si>
  <si>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</si>
  <si>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</si>
  <si>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</si>
  <si>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</si>
  <si>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</si>
  <si>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</si>
  <si>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</si>
  <si>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</si>
  <si>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</si>
  <si>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</si>
  <si>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</si>
  <si>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</si>
  <si>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</si>
  <si>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</si>
  <si>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</si>
  <si>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</si>
  <si>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</si>
  <si>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</si>
  <si>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</si>
  <si>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</si>
  <si>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</si>
  <si>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</si>
  <si>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</si>
  <si>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</si>
  <si>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</si>
  <si>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</si>
  <si>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</si>
  <si>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</si>
  <si>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</si>
  <si>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</si>
  <si>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</si>
  <si>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</si>
  <si>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</si>
  <si>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</si>
  <si>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</si>
  <si>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</si>
  <si>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</si>
  <si>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</si>
  <si>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</si>
  <si>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</si>
  <si>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</si>
  <si>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</si>
  <si>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</si>
  <si>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</si>
  <si>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</si>
  <si>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</si>
  <si>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</si>
  <si>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</si>
  <si>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</si>
  <si>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</si>
  <si>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</si>
  <si>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</si>
  <si>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</si>
  <si>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</si>
  <si>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</si>
  <si>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</si>
  <si>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</si>
  <si>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</si>
  <si>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</si>
  <si>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</si>
  <si>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</si>
  <si>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</si>
  <si>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</si>
  <si>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</si>
  <si>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</si>
  <si>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</si>
  <si>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</si>
  <si>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</si>
  <si>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</si>
  <si>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</si>
  <si>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</si>
  <si>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</si>
  <si>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</si>
  <si>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</si>
  <si>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</si>
  <si>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</si>
  <si>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</si>
  <si>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</si>
  <si>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</si>
  <si>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</si>
  <si>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</si>
  <si>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</si>
  <si>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</si>
  <si>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</si>
  <si>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</si>
  <si>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</si>
  <si>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</si>
  <si>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</si>
  <si>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</si>
  <si>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</si>
  <si>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</si>
  <si>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</si>
  <si>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</si>
  <si>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</si>
  <si>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</si>
  <si>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</si>
  <si>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</si>
  <si>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</si>
  <si>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</si>
  <si>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</si>
  <si>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</si>
  <si>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</si>
  <si>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</si>
  <si>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</si>
  <si>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</si>
  <si>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</si>
  <si>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</si>
  <si>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</si>
  <si>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</si>
  <si>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</si>
  <si>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</si>
  <si>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</si>
  <si>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</si>
  <si>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</si>
  <si>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</si>
  <si>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</si>
  <si>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</si>
  <si>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</si>
  <si>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</si>
  <si>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</si>
  <si>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</si>
  <si>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</si>
  <si>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</si>
  <si>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</si>
  <si>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</si>
  <si>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</si>
  <si>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</si>
  <si>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</si>
  <si>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</si>
  <si>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</si>
  <si>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</si>
  <si>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</si>
  <si>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</si>
  <si>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</si>
  <si>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</si>
  <si>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</si>
  <si>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</si>
  <si>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</si>
  <si>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</si>
  <si>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</si>
  <si>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</si>
  <si>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</si>
  <si>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</si>
  <si>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</si>
  <si>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</si>
  <si>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</si>
  <si>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</si>
  <si>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</si>
  <si>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</si>
  <si>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</si>
  <si>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</si>
  <si>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</si>
  <si>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</si>
  <si>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</si>
  <si>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</si>
  <si>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</si>
  <si>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</si>
  <si>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</si>
  <si>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</si>
  <si>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</si>
  <si>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</si>
  <si>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</si>
  <si>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</si>
  <si>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</si>
  <si>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</si>
  <si>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</si>
  <si>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</si>
  <si>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</si>
  <si>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</si>
  <si>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</si>
  <si>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</si>
  <si>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</si>
  <si>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</si>
  <si>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</si>
  <si>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</si>
  <si>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</si>
  <si>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</si>
  <si>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</si>
  <si>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</si>
  <si>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</si>
  <si>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</si>
  <si>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</si>
  <si>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</si>
  <si>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</si>
  <si>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</si>
  <si>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</si>
  <si>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</si>
  <si>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</si>
  <si>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</si>
  <si>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</si>
  <si>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</si>
  <si>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</si>
  <si>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</si>
  <si>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</si>
  <si>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</si>
  <si>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</si>
  <si>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</si>
  <si>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</si>
  <si>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</si>
  <si>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</si>
  <si>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</si>
  <si>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</si>
  <si>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</si>
  <si>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</si>
  <si>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</si>
  <si>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</si>
  <si>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</si>
  <si>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</si>
  <si>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</si>
  <si>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</si>
  <si>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</si>
  <si>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</si>
  <si>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</si>
  <si>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</si>
  <si>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</si>
  <si>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</si>
  <si>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</si>
  <si>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</si>
  <si>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</si>
  <si>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</si>
  <si>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</si>
  <si>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</si>
  <si>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</si>
  <si>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</si>
  <si>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</si>
  <si>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</si>
  <si>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</si>
  <si>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</si>
  <si>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</si>
  <si>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</si>
  <si>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</si>
  <si>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</si>
  <si>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</si>
  <si>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</si>
  <si>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</si>
  <si>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</si>
  <si>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</si>
  <si>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</si>
  <si>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</si>
  <si>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</si>
  <si>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</si>
  <si>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</si>
  <si>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</si>
  <si>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</si>
  <si>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</si>
  <si>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</si>
  <si>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</si>
  <si>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</si>
  <si>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</si>
  <si>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</si>
  <si>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</si>
  <si>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</si>
  <si>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</si>
  <si>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</si>
  <si>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</si>
  <si>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</si>
  <si>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</si>
  <si>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</si>
  <si>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</si>
  <si>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</si>
  <si>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</si>
  <si>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</si>
  <si>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</si>
  <si>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</si>
  <si>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</si>
  <si>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</si>
  <si>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</si>
  <si>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</si>
  <si>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</si>
  <si>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</si>
  <si>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</si>
  <si>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</si>
  <si>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</si>
  <si>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</si>
  <si>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</si>
  <si>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</si>
  <si>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</si>
  <si>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</si>
  <si>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</si>
  <si>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</si>
  <si>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</si>
  <si>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</si>
  <si>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</si>
  <si>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</si>
  <si>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</si>
  <si>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</si>
  <si>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</si>
  <si>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</si>
  <si>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</si>
  <si>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</si>
  <si>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</si>
  <si>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</si>
  <si>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</si>
  <si>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</si>
  <si>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</si>
  <si>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</si>
  <si>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</si>
  <si>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</si>
  <si>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</si>
  <si>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</si>
  <si>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</si>
  <si>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</si>
  <si>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</si>
  <si>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</si>
  <si>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</si>
  <si>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</si>
  <si>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</si>
  <si>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</si>
  <si>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</si>
  <si>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</si>
  <si>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</si>
  <si>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</si>
  <si>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</si>
  <si>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</si>
  <si>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</si>
  <si>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</si>
  <si>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</si>
  <si>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</si>
  <si>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</si>
  <si>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</si>
  <si>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</si>
  <si>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</si>
  <si>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</si>
  <si>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</si>
  <si>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</si>
  <si>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</si>
  <si>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</si>
  <si>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</si>
  <si>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</si>
  <si>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</si>
  <si>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</si>
  <si>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</si>
  <si>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</si>
  <si>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</si>
  <si>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</si>
  <si>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</si>
  <si>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</si>
  <si>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</si>
  <si>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</si>
  <si>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</si>
  <si>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</si>
  <si>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</si>
  <si>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</si>
  <si>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</si>
  <si>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</si>
  <si>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</si>
  <si>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</si>
  <si>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</si>
  <si>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</si>
  <si>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</si>
  <si>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</si>
  <si>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</si>
  <si>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</si>
  <si>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</si>
  <si>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</si>
  <si>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</si>
  <si>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</si>
  <si>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</si>
  <si>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</si>
  <si>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</si>
  <si>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</si>
  <si>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</si>
  <si>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</si>
  <si>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</si>
  <si>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</si>
  <si>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</si>
  <si>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</si>
  <si>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</si>
  <si>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</si>
  <si>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</si>
  <si>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</si>
  <si>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</si>
  <si>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</si>
  <si>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</si>
  <si>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</si>
  <si>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</si>
  <si>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</si>
  <si>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</si>
  <si>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</si>
  <si>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</si>
  <si>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</si>
  <si>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</si>
  <si>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</si>
  <si>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</si>
  <si>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</si>
  <si>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</si>
  <si>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</si>
  <si>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</si>
  <si>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</si>
  <si>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</si>
  <si>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</si>
  <si>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</si>
  <si>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</si>
  <si>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</si>
  <si>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</si>
  <si>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</si>
  <si>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</si>
  <si>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</si>
  <si>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</si>
  <si>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</si>
  <si>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</si>
  <si>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</si>
  <si>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</si>
  <si>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</si>
  <si>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</si>
  <si>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</si>
  <si>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</si>
  <si>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</si>
  <si>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</si>
  <si>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</si>
  <si>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</si>
  <si>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</si>
  <si>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</si>
  <si>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</si>
  <si>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</si>
  <si>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</si>
  <si>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</si>
  <si>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</si>
  <si>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</si>
  <si>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</si>
  <si>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</si>
  <si>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</si>
  <si>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</si>
  <si>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</si>
  <si>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</si>
  <si>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</si>
  <si>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</si>
  <si>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</si>
  <si>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</si>
  <si>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</si>
  <si>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</si>
  <si>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</si>
  <si>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</si>
  <si>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</si>
  <si>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</si>
  <si>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</si>
  <si>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</si>
  <si>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</si>
  <si>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</si>
  <si>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</si>
  <si>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</si>
  <si>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</si>
  <si>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</si>
  <si>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</si>
  <si>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</si>
  <si>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</si>
  <si>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</si>
  <si>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</si>
  <si>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</si>
  <si>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</si>
  <si>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</si>
  <si>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</si>
  <si>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</si>
  <si>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</si>
  <si>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</si>
  <si>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</si>
  <si>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</si>
  <si>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</si>
  <si>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</si>
  <si>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</si>
  <si>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</si>
  <si>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</si>
  <si>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</si>
  <si>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</si>
  <si>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</si>
  <si>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</si>
  <si>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</si>
  <si>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</si>
  <si>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</si>
  <si>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</si>
  <si>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</si>
  <si>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</si>
  <si>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</si>
  <si>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</si>
  <si>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</si>
  <si>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</si>
  <si>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</si>
  <si>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</si>
  <si>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</si>
  <si>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</si>
  <si>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</si>
  <si>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</si>
  <si>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</si>
  <si>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</si>
  <si>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</si>
  <si>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</si>
  <si>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</si>
  <si>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</si>
  <si>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</si>
  <si>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</si>
  <si>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</si>
  <si>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</si>
  <si>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</si>
  <si>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</si>
  <si>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</si>
  <si>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</si>
  <si>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</si>
  <si>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</si>
  <si>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</si>
  <si>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</si>
  <si>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</si>
  <si>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</si>
  <si>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</si>
  <si>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</si>
  <si>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</si>
  <si>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</si>
  <si>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</si>
  <si>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</si>
  <si>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</si>
  <si>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</si>
  <si>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</si>
  <si>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</si>
  <si>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</si>
  <si>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</si>
  <si>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</si>
  <si>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</si>
  <si>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</si>
  <si>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</si>
  <si>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</si>
  <si>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</si>
  <si>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</si>
  <si>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</si>
  <si>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</si>
  <si>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</si>
  <si>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</si>
  <si>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</si>
  <si>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</si>
  <si>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</si>
  <si>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</si>
  <si>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</si>
  <si>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</si>
  <si>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</si>
  <si>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</si>
  <si>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</si>
  <si>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</si>
  <si>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</si>
  <si>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</si>
  <si>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</si>
  <si>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</si>
  <si>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</si>
  <si>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</si>
  <si>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</si>
  <si>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</si>
  <si>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</si>
  <si>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</si>
  <si>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</si>
  <si>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</si>
  <si>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</si>
  <si>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</si>
  <si>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</si>
  <si>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</si>
  <si>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</si>
  <si>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</si>
  <si>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</si>
  <si>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</si>
  <si>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</si>
  <si>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</si>
  <si>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</si>
  <si>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</si>
  <si>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</si>
  <si>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</si>
  <si>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</si>
  <si>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</si>
  <si>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</si>
  <si>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</si>
  <si>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</si>
  <si>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</si>
  <si>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</si>
  <si>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</si>
  <si>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</si>
  <si>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</si>
  <si>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</si>
  <si>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</si>
  <si>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</si>
  <si>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</si>
  <si>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</si>
  <si>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</si>
  <si>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</si>
  <si>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</si>
  <si>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</si>
  <si>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</si>
  <si>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</si>
  <si>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</si>
  <si>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</si>
  <si>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</si>
  <si>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</si>
  <si>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</si>
  <si>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</si>
  <si>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</si>
  <si>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</si>
  <si>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</si>
  <si>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</si>
  <si>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</si>
  <si>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</si>
  <si>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</si>
  <si>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</si>
  <si>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</si>
  <si>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</si>
  <si>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</si>
  <si>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</si>
  <si>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</si>
  <si>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</si>
  <si>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</si>
  <si>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</si>
  <si>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</si>
  <si>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</si>
  <si>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</si>
  <si>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</si>
  <si>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</si>
  <si>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</si>
  <si>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</si>
  <si>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</si>
  <si>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</si>
  <si>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</si>
  <si>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</si>
  <si>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</si>
  <si>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</si>
  <si>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</si>
  <si>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</si>
  <si>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</si>
  <si>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</si>
  <si>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</si>
  <si>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</si>
  <si>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</si>
  <si>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</si>
  <si>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</si>
  <si>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</si>
  <si>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</si>
  <si>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</si>
  <si>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</si>
  <si>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</si>
  <si>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</si>
  <si>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</si>
  <si>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</si>
  <si>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</si>
  <si>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</si>
  <si>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</si>
  <si>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</si>
  <si>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</si>
  <si>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</si>
  <si>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</si>
  <si>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</si>
  <si>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</si>
  <si>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</si>
  <si>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</si>
  <si>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</si>
  <si>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</si>
  <si>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</si>
  <si>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</si>
  <si>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</si>
  <si>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</si>
  <si>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</si>
  <si>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</si>
  <si>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</si>
  <si>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</si>
  <si>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</si>
  <si>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</si>
  <si>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</si>
  <si>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</si>
  <si>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</si>
  <si>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</si>
  <si>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</si>
  <si>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</si>
  <si>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</si>
  <si>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</si>
  <si>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</si>
  <si>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</si>
  <si>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</si>
  <si>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</si>
  <si>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</si>
  <si>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</si>
  <si>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</si>
  <si>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</si>
  <si>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</si>
  <si>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</si>
  <si>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</si>
  <si>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</si>
  <si>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</si>
  <si>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</si>
  <si>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</si>
  <si>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</si>
  <si>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</si>
  <si>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</si>
  <si>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</si>
  <si>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</si>
  <si>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</si>
  <si>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</si>
  <si>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</si>
  <si>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</si>
  <si>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</si>
  <si>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</si>
  <si>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</si>
  <si>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</si>
  <si>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</si>
  <si>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</si>
  <si>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</si>
  <si>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</si>
  <si>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</si>
  <si>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</si>
  <si>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</si>
  <si>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</si>
  <si>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</si>
  <si>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</si>
  <si>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</si>
  <si>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</si>
  <si>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</si>
  <si>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</si>
  <si>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</si>
  <si>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</si>
  <si>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</si>
  <si>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</si>
  <si>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</si>
  <si>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</si>
  <si>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</si>
  <si>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</si>
  <si>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</si>
  <si>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</si>
  <si>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</si>
  <si>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</si>
  <si>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</si>
  <si>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</si>
  <si>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</si>
  <si>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</si>
  <si>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</si>
  <si>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</si>
  <si>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</si>
  <si>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</si>
  <si>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</si>
  <si>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</si>
  <si>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</si>
  <si>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</si>
  <si>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</si>
  <si>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</si>
  <si>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</si>
  <si>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</si>
  <si>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</si>
  <si>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</si>
  <si>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</si>
  <si>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</si>
  <si>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</si>
  <si>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</si>
  <si>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</si>
  <si>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</si>
  <si>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</si>
  <si>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</si>
  <si>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</si>
  <si>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</si>
  <si>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</si>
  <si>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</si>
  <si>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</si>
  <si>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</si>
  <si>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</si>
  <si>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</si>
  <si>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</si>
  <si>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</si>
  <si>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</si>
  <si>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</si>
  <si>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</si>
  <si>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</si>
  <si>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</si>
  <si>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</si>
  <si>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</si>
  <si>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</si>
  <si>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</si>
  <si>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</si>
  <si>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</si>
  <si>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</si>
  <si>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</si>
  <si>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</si>
  <si>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</si>
  <si>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</si>
  <si>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</si>
  <si>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</si>
  <si>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</si>
  <si>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</si>
  <si>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</si>
  <si>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</si>
  <si>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</si>
  <si>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</si>
  <si>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</si>
  <si>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</si>
  <si>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</si>
  <si>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</si>
  <si>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</si>
  <si>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</si>
  <si>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</si>
  <si>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</si>
  <si>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</si>
  <si>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</si>
  <si>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</si>
  <si>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</si>
  <si>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</si>
  <si>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</si>
  <si>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</si>
  <si>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</si>
  <si>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</si>
  <si>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</si>
  <si>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</si>
  <si>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</si>
  <si>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</si>
  <si>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</si>
  <si>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</si>
  <si>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</si>
  <si>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</si>
  <si>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</si>
  <si>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</si>
  <si>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</si>
  <si>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</si>
  <si>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</si>
  <si>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</si>
  <si>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</si>
  <si>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</si>
  <si>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</si>
  <si>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</si>
  <si>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</si>
  <si>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</si>
  <si>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</si>
  <si>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</si>
  <si>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</si>
  <si>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</si>
  <si>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</si>
  <si>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</si>
  <si>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</si>
  <si>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</si>
  <si>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</si>
  <si>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</si>
  <si>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</si>
  <si>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</si>
  <si>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</si>
  <si>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</si>
  <si>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</si>
  <si>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</si>
  <si>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</si>
  <si>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</si>
  <si>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</si>
  <si>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</si>
  <si>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</si>
  <si>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</si>
  <si>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</si>
  <si>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</si>
  <si>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</si>
  <si>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</si>
  <si>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</si>
  <si>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</si>
  <si>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</si>
  <si>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</si>
  <si>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</si>
  <si>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</si>
  <si>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</si>
  <si>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</si>
  <si>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</si>
  <si>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</si>
  <si>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</si>
  <si>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</si>
  <si>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</si>
  <si>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</si>
  <si>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</si>
  <si>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</si>
  <si>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</si>
  <si>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</si>
  <si>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</si>
  <si>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</si>
  <si>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</si>
  <si>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</si>
  <si>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</si>
  <si>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</si>
  <si>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</si>
  <si>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</si>
  <si>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</si>
  <si>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</si>
  <si>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</si>
  <si>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</si>
  <si>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</si>
  <si>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</si>
  <si>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</si>
  <si>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</si>
  <si>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</si>
  <si>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</si>
  <si>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</si>
  <si>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</si>
  <si>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</si>
  <si>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</si>
  <si>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</si>
  <si>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</si>
  <si>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</si>
  <si>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</si>
  <si>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</si>
  <si>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</si>
  <si>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</si>
  <si>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</si>
  <si>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</si>
  <si>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</si>
  <si>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</si>
  <si>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</si>
  <si>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</si>
  <si>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</si>
  <si>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</si>
  <si>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</si>
  <si>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</si>
  <si>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</si>
  <si>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</si>
  <si>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</si>
  <si>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</si>
  <si>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</si>
  <si>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</si>
  <si>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</si>
  <si>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</si>
  <si>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</si>
  <si>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</si>
  <si>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</si>
  <si>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</si>
  <si>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</si>
  <si>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</si>
  <si>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</si>
  <si>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</si>
  <si>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</si>
  <si>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</si>
  <si>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</si>
  <si>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</si>
  <si>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</si>
  <si>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</si>
  <si>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</si>
  <si>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</si>
  <si>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</si>
  <si>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</si>
  <si>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</si>
  <si>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</si>
  <si>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</si>
  <si>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</si>
  <si>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</si>
  <si>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</si>
  <si>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</si>
  <si>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</si>
  <si>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</si>
  <si>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</si>
  <si>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</si>
  <si>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</si>
  <si>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</si>
  <si>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</si>
  <si>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</si>
  <si>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</si>
  <si>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</si>
  <si>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</si>
  <si>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</si>
  <si>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</si>
  <si>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</si>
  <si>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</si>
  <si>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</si>
  <si>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</si>
  <si>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</si>
  <si>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</si>
  <si>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</si>
  <si>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</si>
  <si>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</si>
  <si>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</si>
  <si>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</si>
  <si>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</si>
  <si>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</si>
  <si>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</si>
  <si>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</si>
  <si>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</si>
  <si>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</si>
  <si>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</si>
  <si>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</si>
  <si>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</si>
  <si>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</si>
  <si>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</si>
  <si>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</si>
  <si>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</si>
  <si>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</si>
  <si>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</si>
  <si>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</si>
  <si>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</si>
  <si>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</si>
  <si>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</si>
  <si>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</si>
  <si>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</si>
  <si>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</si>
  <si>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</si>
  <si>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</si>
  <si>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</si>
  <si>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</si>
  <si>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</si>
  <si>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</si>
  <si>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</si>
  <si>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</si>
  <si>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</si>
  <si>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</si>
  <si>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</si>
  <si>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</si>
  <si>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</si>
  <si>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</si>
  <si>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</si>
  <si>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</si>
  <si>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</si>
  <si>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</si>
  <si>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</si>
  <si>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</si>
  <si>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</si>
  <si>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</si>
  <si>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</si>
  <si>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</si>
  <si>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</si>
  <si>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</si>
  <si>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</si>
  <si>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</si>
  <si>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</si>
  <si>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</si>
  <si>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</si>
  <si>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</si>
  <si>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</si>
  <si>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</si>
  <si>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</si>
  <si>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</si>
  <si>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</si>
  <si>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</si>
  <si>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</si>
  <si>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</si>
  <si>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</si>
  <si>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</si>
  <si>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</si>
  <si>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</si>
  <si>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</si>
  <si>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</si>
  <si>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</si>
  <si>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</si>
  <si>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</si>
  <si>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</si>
  <si>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</si>
  <si>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</si>
  <si>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</si>
  <si>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</si>
  <si>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</si>
  <si>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</si>
  <si>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</si>
  <si>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</si>
  <si>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</si>
  <si>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</si>
  <si>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</si>
  <si>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</si>
  <si>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</si>
  <si>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</si>
  <si>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</si>
  <si>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</si>
  <si>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</si>
  <si>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</si>
  <si>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</si>
  <si>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</si>
  <si>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</si>
  <si>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</si>
  <si>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</si>
  <si>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</si>
  <si>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</si>
  <si>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</si>
  <si>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</si>
  <si>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</si>
  <si>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</si>
  <si>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</si>
  <si>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</si>
  <si>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</si>
  <si>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</si>
  <si>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</si>
  <si>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</si>
  <si>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</si>
  <si>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</si>
  <si>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</si>
  <si>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</si>
  <si>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</si>
  <si>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</si>
  <si>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</si>
  <si>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</si>
  <si>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</si>
  <si>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</si>
  <si>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</si>
  <si>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</si>
  <si>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</si>
  <si>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</si>
  <si>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</si>
  <si>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</si>
  <si>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</si>
  <si>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</si>
  <si>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</si>
  <si>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</si>
  <si>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</si>
  <si>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</si>
  <si>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</si>
  <si>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</si>
  <si>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</si>
  <si>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</si>
  <si>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</si>
  <si>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</si>
  <si>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</si>
  <si>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</si>
  <si>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</si>
  <si>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</si>
  <si>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</si>
  <si>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</si>
  <si>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</si>
  <si>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</si>
  <si>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</si>
  <si>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</si>
  <si>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</si>
  <si>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</si>
  <si>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</si>
  <si>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</si>
  <si>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</si>
  <si>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</si>
  <si>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</si>
  <si>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</si>
  <si>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</si>
  <si>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</si>
  <si>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</si>
  <si>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</si>
  <si>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</si>
  <si>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</si>
  <si>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</si>
  <si>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</si>
  <si>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</si>
  <si>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</si>
  <si>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</si>
  <si>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</si>
  <si>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</si>
  <si>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</si>
  <si>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</si>
  <si>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</si>
  <si>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</si>
  <si>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</si>
  <si>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</si>
  <si>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</si>
  <si>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</si>
  <si>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</si>
  <si>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</si>
  <si>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</si>
  <si>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</si>
  <si>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</si>
  <si>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</si>
  <si>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</si>
  <si>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</si>
  <si>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</si>
  <si>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</si>
  <si>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</si>
  <si>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</si>
  <si>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</si>
  <si>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</si>
  <si>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</si>
  <si>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</si>
  <si>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</si>
  <si>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</si>
  <si>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</si>
  <si>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</si>
  <si>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</si>
  <si>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</si>
  <si>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</si>
  <si>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</si>
  <si>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</si>
  <si>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</si>
  <si>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</si>
  <si>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</si>
  <si>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</si>
  <si>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</si>
  <si>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</si>
  <si>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</si>
  <si>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</si>
  <si>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</si>
  <si>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</si>
  <si>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</si>
  <si>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</si>
  <si>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</si>
  <si>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</si>
  <si>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</si>
  <si>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</si>
  <si>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</si>
  <si>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</si>
  <si>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</si>
  <si>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</si>
  <si>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</si>
  <si>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</si>
  <si>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</si>
  <si>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</si>
  <si>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</si>
  <si>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</si>
  <si>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</si>
  <si>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</si>
  <si>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</si>
  <si>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</si>
  <si>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</si>
  <si>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</si>
  <si>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</si>
  <si>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</si>
  <si>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</si>
  <si>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</si>
  <si>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</si>
  <si>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</si>
  <si>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</si>
  <si>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</si>
  <si>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</si>
  <si>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</si>
  <si>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</si>
  <si>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</si>
  <si>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</si>
  <si>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</si>
  <si>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</si>
  <si>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</si>
  <si>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</si>
  <si>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</si>
  <si>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</si>
  <si>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</si>
  <si>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</si>
  <si>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</si>
  <si>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</si>
  <si>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</si>
  <si>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</si>
  <si>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</si>
  <si>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</si>
  <si>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</si>
  <si>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</si>
  <si>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</si>
  <si>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</si>
  <si>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</si>
  <si>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</si>
  <si>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</si>
  <si>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</si>
  <si>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</si>
  <si>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</si>
  <si>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</si>
  <si>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</si>
  <si>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</si>
  <si>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</si>
  <si>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</si>
  <si>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</si>
  <si>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</si>
  <si>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</si>
  <si>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</si>
  <si>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</si>
  <si>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</si>
  <si>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</si>
  <si>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</si>
  <si>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</si>
  <si>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</si>
  <si>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</si>
  <si>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</si>
  <si>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</si>
  <si>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</si>
  <si>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</si>
  <si>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</si>
  <si>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</si>
  <si>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</si>
  <si>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</si>
  <si>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</si>
  <si>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</si>
  <si>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</si>
  <si>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</si>
  <si>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</si>
  <si>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</si>
  <si>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</si>
  <si>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</si>
  <si>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</si>
  <si>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</si>
  <si>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</si>
  <si>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</si>
  <si>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</si>
  <si>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</si>
  <si>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</si>
  <si>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</si>
  <si>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</si>
  <si>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</si>
  <si>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</si>
  <si>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</si>
  <si>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</si>
  <si>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</si>
  <si>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</si>
  <si>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</si>
  <si>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</si>
  <si>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</si>
  <si>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</si>
  <si>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</si>
  <si>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</si>
  <si>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</si>
  <si>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</si>
  <si>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</si>
  <si>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</si>
  <si>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</si>
  <si>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</si>
  <si>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</si>
  <si>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</si>
  <si>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</si>
  <si>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</si>
  <si>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</si>
  <si>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</si>
  <si>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</si>
  <si>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</si>
  <si>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</si>
  <si>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</si>
  <si>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</si>
  <si>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</si>
  <si>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</si>
  <si>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</si>
  <si>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</si>
  <si>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</si>
  <si>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</si>
  <si>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</si>
  <si>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</si>
  <si>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</si>
  <si>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</si>
  <si>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</si>
  <si>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</si>
  <si>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</si>
  <si>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</si>
  <si>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</si>
  <si>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</si>
  <si>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</si>
  <si>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</si>
  <si>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</si>
  <si>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</si>
  <si>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</si>
  <si>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</si>
  <si>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</si>
  <si>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</si>
  <si>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</si>
  <si>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</si>
  <si>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</si>
  <si>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</si>
  <si>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</si>
  <si>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</si>
  <si>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</si>
  <si>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</si>
  <si>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</si>
  <si>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</si>
  <si>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</si>
  <si>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</si>
  <si>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</si>
  <si>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</si>
  <si>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</si>
  <si>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</si>
  <si>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</si>
  <si>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</si>
  <si>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</si>
  <si>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</si>
  <si>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</si>
  <si>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</si>
  <si>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</si>
  <si>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</si>
  <si>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</si>
  <si>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</si>
  <si>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</si>
  <si>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</si>
  <si>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</si>
  <si>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</si>
  <si>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</si>
  <si>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</si>
  <si>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</si>
  <si>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</si>
  <si>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</si>
  <si>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</si>
  <si>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</si>
  <si>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</si>
  <si>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</si>
  <si>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</si>
  <si>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</si>
  <si>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</si>
  <si>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</si>
  <si>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</si>
  <si>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</si>
  <si>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</si>
  <si>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</si>
  <si>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</si>
  <si>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</si>
  <si>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</si>
  <si>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</si>
  <si>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</si>
  <si>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</si>
  <si>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</si>
  <si>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</si>
  <si>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</si>
  <si>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</si>
  <si>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</si>
  <si>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</si>
  <si>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</si>
  <si>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</si>
  <si>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</si>
  <si>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</si>
  <si>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</si>
  <si>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</si>
  <si>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</si>
  <si>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</si>
  <si>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</si>
  <si>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</si>
  <si>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</si>
  <si>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</si>
  <si>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</si>
  <si>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</si>
  <si>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</si>
  <si>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</si>
  <si>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</si>
  <si>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</si>
  <si>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</si>
  <si>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</si>
  <si>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</si>
  <si>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</si>
  <si>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</si>
  <si>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</si>
  <si>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</si>
  <si>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</si>
  <si>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</si>
  <si>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</si>
  <si>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</si>
  <si>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</si>
  <si>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</si>
  <si>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</si>
  <si>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</si>
  <si>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</si>
  <si>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</si>
  <si>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</si>
  <si>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</si>
  <si>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</si>
  <si>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</si>
  <si>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</si>
  <si>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</si>
  <si>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</si>
  <si>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</si>
  <si>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</si>
  <si>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</si>
  <si>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</si>
  <si>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</si>
  <si>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</si>
  <si>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</si>
  <si>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</si>
  <si>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</si>
  <si>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</si>
  <si>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</si>
  <si>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</si>
  <si>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</si>
  <si>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</si>
  <si>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</si>
  <si>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</si>
  <si>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</si>
  <si>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</si>
  <si>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</si>
  <si>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</si>
  <si>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</si>
  <si>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</si>
  <si>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</si>
  <si>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</si>
  <si>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</si>
  <si>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</si>
  <si>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</si>
  <si>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</si>
  <si>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</si>
  <si>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</si>
  <si>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</si>
  <si>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</si>
  <si>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</si>
  <si>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</si>
  <si>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</si>
  <si>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</si>
  <si>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</si>
  <si>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</si>
  <si>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</si>
  <si>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</si>
  <si>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</si>
  <si>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</si>
  <si>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</si>
  <si>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</si>
  <si>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</si>
  <si>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</si>
  <si>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</si>
  <si>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</si>
  <si>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</si>
  <si>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</si>
  <si>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</si>
  <si>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</si>
  <si>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</si>
  <si>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</si>
  <si>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</si>
  <si>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</si>
  <si>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</si>
  <si>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</si>
  <si>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</si>
  <si>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</si>
  <si>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</si>
  <si>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</si>
  <si>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</si>
  <si>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</si>
  <si>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</si>
  <si>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</si>
  <si>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</si>
  <si>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</si>
  <si>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</si>
  <si>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</si>
  <si>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</si>
  <si>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</si>
  <si>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</si>
  <si>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</si>
  <si>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</si>
  <si>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</si>
  <si>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</si>
  <si>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</si>
  <si>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</si>
  <si>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</si>
  <si>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</si>
  <si>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</si>
  <si>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</si>
  <si>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</si>
  <si>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</si>
  <si>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</si>
  <si>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</si>
  <si>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</si>
  <si>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</si>
  <si>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</si>
  <si>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</si>
  <si>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</si>
  <si>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</si>
  <si>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</si>
  <si>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</si>
  <si>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</si>
  <si>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</si>
  <si>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</si>
  <si>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</si>
  <si>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</si>
  <si>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</si>
  <si>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</si>
  <si>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</si>
  <si>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</si>
  <si>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</si>
  <si>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</si>
  <si>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</si>
  <si>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</si>
  <si>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</si>
  <si>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</si>
  <si>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</si>
  <si>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</si>
  <si>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</si>
  <si>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</si>
  <si>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</si>
  <si>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</si>
  <si>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</si>
  <si>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</si>
  <si>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</si>
  <si>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</si>
  <si>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</si>
  <si>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</si>
  <si>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</si>
  <si>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</si>
  <si>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</si>
  <si>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</si>
  <si>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</si>
  <si>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</si>
  <si>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</si>
  <si>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</si>
  <si>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</si>
  <si>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</si>
  <si>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</si>
  <si>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</si>
  <si>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</si>
  <si>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</si>
  <si>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</si>
  <si>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</si>
  <si>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</si>
  <si>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</si>
  <si>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</si>
  <si>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</si>
  <si>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</si>
  <si>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</si>
  <si>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</si>
  <si>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</si>
  <si>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</si>
  <si>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</si>
  <si>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</si>
  <si>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</si>
  <si>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</si>
  <si>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</si>
  <si>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</si>
  <si>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</si>
  <si>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</si>
  <si>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</si>
  <si>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</si>
  <si>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</si>
  <si>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</si>
  <si>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</si>
  <si>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</si>
  <si>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</si>
  <si>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</si>
  <si>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</si>
  <si>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</si>
  <si>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</si>
  <si>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</si>
  <si>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</si>
  <si>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</si>
  <si>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</si>
  <si>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</si>
  <si>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</si>
  <si>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</si>
  <si>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</si>
  <si>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</si>
  <si>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</si>
  <si>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</si>
  <si>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</si>
  <si>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</si>
  <si>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</si>
  <si>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</si>
  <si>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</si>
  <si>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</si>
  <si>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</si>
  <si>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</si>
  <si>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</si>
  <si>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</si>
  <si>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</si>
  <si>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</si>
  <si>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</si>
  <si>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</si>
  <si>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</si>
  <si>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</si>
  <si>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</si>
  <si>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</si>
  <si>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</si>
  <si>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</si>
  <si>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</si>
  <si>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</si>
  <si>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</si>
  <si>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</si>
  <si>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</si>
  <si>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</si>
  <si>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</si>
  <si>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</si>
  <si>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</si>
  <si>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</si>
  <si>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</si>
  <si>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</si>
  <si>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</si>
  <si>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</si>
  <si>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</si>
  <si>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</si>
  <si>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</si>
  <si>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</si>
  <si>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</si>
  <si>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</si>
  <si>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</si>
  <si>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</si>
  <si>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</si>
  <si>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</si>
  <si>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</si>
  <si>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</si>
  <si>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</si>
  <si>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</si>
  <si>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</si>
  <si>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</si>
  <si>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</si>
  <si>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</si>
  <si>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</si>
  <si>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</si>
  <si>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</si>
  <si>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</si>
  <si>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</si>
  <si>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</si>
  <si>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</si>
  <si>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</si>
  <si>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</si>
  <si>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</si>
  <si>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</si>
  <si>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</si>
  <si>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</si>
  <si>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</si>
  <si>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</si>
  <si>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</si>
  <si>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</si>
  <si>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</si>
  <si>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</si>
  <si>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</si>
  <si>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</si>
  <si>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</si>
  <si>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</si>
  <si>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</si>
  <si>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</si>
  <si>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</si>
  <si>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</si>
  <si>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</si>
  <si>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</si>
  <si>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</si>
  <si>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</si>
  <si>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</si>
  <si>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</si>
  <si>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</si>
  <si>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</si>
  <si>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</si>
  <si>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</si>
  <si>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</si>
  <si>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</si>
  <si>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</si>
  <si>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</si>
  <si>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</si>
  <si>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</si>
  <si>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</si>
  <si>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</si>
  <si>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</si>
  <si>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</si>
  <si>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</si>
  <si>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</si>
  <si>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</si>
  <si>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</si>
  <si>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</si>
  <si>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</si>
  <si>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</si>
  <si>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</si>
  <si>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</si>
  <si>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</si>
  <si>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</si>
  <si>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</si>
  <si>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</si>
  <si>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</si>
  <si>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</si>
  <si>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</si>
  <si>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</si>
  <si>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</si>
  <si>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</si>
  <si>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</si>
  <si>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</si>
  <si>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</si>
  <si>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</si>
  <si>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</si>
  <si>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</si>
  <si>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</si>
  <si>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</si>
  <si>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</si>
  <si>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</si>
  <si>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</si>
  <si>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</si>
  <si>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</si>
  <si>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</si>
  <si>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</si>
  <si>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</si>
  <si>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</si>
  <si>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</si>
  <si>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</si>
  <si>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</si>
  <si>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</si>
  <si>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</si>
  <si>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</si>
  <si>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</si>
  <si>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</si>
  <si>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</si>
  <si>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</si>
  <si>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</si>
  <si>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</si>
  <si>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</si>
  <si>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</si>
  <si>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</si>
  <si>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</si>
  <si>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</si>
  <si>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</si>
  <si>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</si>
  <si>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</si>
  <si>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</si>
  <si>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</si>
  <si>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</si>
  <si>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</si>
  <si>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</si>
  <si>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</si>
  <si>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</si>
  <si>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</si>
  <si>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</si>
  <si>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</si>
  <si>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</si>
  <si>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</si>
  <si>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</si>
  <si>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</si>
  <si>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</si>
  <si>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</si>
  <si>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</si>
  <si>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</si>
  <si>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</si>
  <si>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</si>
  <si>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</si>
  <si>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</si>
  <si>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</si>
  <si>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</si>
  <si>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</si>
  <si>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</si>
  <si>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</si>
  <si>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</si>
  <si>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</si>
  <si>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</si>
  <si>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</si>
  <si>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</si>
  <si>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</si>
  <si>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</si>
  <si>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</si>
  <si>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</si>
  <si>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</si>
  <si>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</si>
  <si>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</si>
  <si>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</si>
  <si>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</si>
  <si>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</si>
  <si>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</si>
  <si>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</si>
  <si>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</si>
  <si>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</si>
  <si>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</si>
  <si>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</si>
  <si>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</si>
  <si>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</si>
  <si>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</si>
  <si>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</si>
  <si>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</si>
  <si>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</si>
  <si>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</si>
  <si>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</si>
  <si>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</si>
  <si>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</si>
  <si>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</si>
  <si>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</si>
  <si>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</si>
  <si>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</si>
  <si>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</si>
  <si>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</si>
  <si>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</si>
  <si>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</si>
  <si>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</si>
  <si>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</si>
  <si>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</si>
  <si>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</si>
  <si>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</si>
  <si>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</si>
  <si>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</si>
  <si>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</si>
  <si>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</si>
  <si>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</si>
  <si>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</si>
  <si>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</si>
  <si>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</si>
  <si>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</si>
  <si>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</si>
  <si>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</si>
  <si>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</si>
  <si>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</si>
  <si>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</si>
  <si>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</si>
  <si>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</si>
  <si>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</si>
  <si>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</si>
  <si>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</si>
  <si>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</si>
  <si>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</si>
  <si>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</si>
  <si>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</si>
  <si>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</si>
  <si>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</si>
  <si>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</si>
  <si>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</si>
  <si>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</si>
  <si>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</si>
  <si>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</si>
  <si>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</si>
  <si>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</si>
  <si>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</si>
  <si>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</si>
  <si>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</si>
  <si>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</si>
  <si>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</si>
  <si>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</si>
  <si>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</si>
  <si>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</si>
  <si>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</si>
  <si>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</si>
  <si>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</si>
  <si>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</si>
  <si>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</si>
  <si>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</si>
  <si>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</si>
  <si>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</si>
  <si>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</si>
  <si>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</si>
  <si>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</si>
  <si>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</si>
  <si>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</si>
  <si>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</si>
  <si>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</si>
  <si>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</si>
  <si>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</si>
  <si>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</si>
  <si>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</si>
  <si>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</si>
  <si>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</si>
  <si>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</si>
  <si>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</si>
  <si>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</si>
  <si>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</si>
  <si>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</si>
  <si>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</si>
  <si>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</si>
  <si>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</si>
  <si>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</si>
  <si>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</si>
  <si>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</si>
  <si>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</si>
  <si>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</si>
  <si>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</si>
  <si>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</si>
  <si>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</si>
  <si>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</si>
  <si>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</si>
  <si>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</si>
  <si>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</si>
  <si>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</si>
  <si>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</si>
  <si>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</si>
  <si>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</si>
  <si>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</si>
  <si>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</si>
  <si>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</si>
  <si>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</si>
  <si>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</si>
  <si>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</si>
  <si>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</si>
  <si>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</si>
  <si>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</si>
  <si>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</si>
  <si>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</si>
  <si>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</si>
  <si>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</si>
  <si>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</si>
  <si>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</si>
  <si>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</si>
  <si>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</si>
  <si>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</si>
  <si>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</si>
  <si>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</si>
  <si>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</si>
  <si>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</si>
  <si>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</si>
  <si>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</si>
  <si>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</si>
  <si>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</si>
  <si>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</si>
  <si>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</si>
  <si>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</si>
  <si>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</si>
  <si>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</si>
  <si>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</si>
  <si>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</si>
  <si>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</si>
  <si>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</si>
  <si>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</si>
  <si>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</si>
  <si>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</si>
  <si>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</si>
  <si>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</si>
  <si>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</si>
  <si>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</si>
  <si>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</si>
  <si>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</si>
  <si>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</si>
  <si>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</si>
  <si>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</si>
  <si>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</si>
  <si>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</si>
  <si>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</si>
  <si>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</si>
  <si>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</si>
  <si>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</si>
  <si>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</si>
  <si>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</si>
  <si>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</si>
  <si>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</si>
  <si>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</si>
  <si>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</si>
  <si>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</si>
  <si>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</si>
  <si>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</si>
  <si>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</si>
  <si>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</si>
  <si>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</si>
  <si>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</si>
  <si>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</si>
  <si>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</si>
  <si>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</si>
  <si>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</si>
  <si>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</si>
  <si>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</si>
  <si>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</si>
  <si>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</si>
  <si>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</si>
  <si>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</si>
  <si>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</si>
  <si>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</si>
  <si>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</si>
  <si>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</si>
  <si>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</si>
  <si>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</si>
  <si>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</si>
  <si>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</si>
  <si>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</si>
  <si>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</si>
  <si>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</si>
  <si>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</si>
  <si>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</si>
  <si>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</si>
  <si>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</si>
  <si>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</si>
  <si>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</si>
  <si>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</si>
  <si>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</si>
  <si>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</si>
  <si>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</si>
  <si>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</si>
  <si>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</si>
  <si>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</si>
  <si>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</si>
  <si>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</si>
  <si>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</si>
  <si>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</si>
  <si>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</si>
  <si>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</si>
  <si>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</si>
  <si>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</si>
  <si>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</si>
  <si>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</si>
  <si>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</si>
  <si>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</si>
  <si>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</si>
  <si>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</si>
  <si>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</si>
  <si>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</si>
  <si>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</si>
  <si>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</si>
  <si>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</si>
  <si>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</si>
  <si>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</si>
  <si>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</si>
  <si>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</si>
  <si>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</si>
  <si>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</si>
  <si>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</si>
  <si>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</si>
  <si>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</si>
  <si>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</si>
  <si>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</si>
  <si>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</si>
  <si>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</si>
  <si>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</si>
  <si>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</si>
  <si>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</si>
  <si>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</si>
  <si>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</si>
  <si>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</si>
  <si>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</si>
  <si>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</si>
  <si>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</si>
  <si>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</si>
  <si>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</si>
  <si>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</si>
  <si>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</si>
  <si>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</si>
  <si>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</si>
  <si>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</si>
  <si>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</si>
  <si>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</si>
  <si>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</si>
  <si>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</si>
  <si>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</si>
  <si>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</si>
  <si>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</si>
  <si>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</si>
  <si>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</si>
  <si>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</si>
  <si>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</si>
  <si>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</si>
  <si>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</si>
  <si>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</si>
  <si>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</si>
  <si>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</si>
  <si>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</si>
  <si>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</si>
  <si>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</si>
  <si>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</si>
  <si>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</si>
  <si>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</si>
  <si>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</si>
  <si>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</si>
  <si>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</si>
  <si>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</si>
  <si>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</si>
  <si>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</si>
  <si>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</si>
  <si>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</si>
  <si>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</si>
  <si>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</si>
  <si>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</si>
  <si>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</si>
  <si>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</si>
  <si>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</si>
  <si>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</si>
  <si>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</si>
  <si>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</si>
  <si>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</si>
  <si>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</si>
  <si>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</si>
  <si>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</si>
  <si>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</si>
  <si>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</si>
  <si>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</si>
  <si>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</si>
  <si>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</si>
  <si>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</si>
  <si>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</si>
  <si>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</si>
  <si>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</si>
  <si>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</si>
  <si>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</si>
  <si>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</si>
  <si>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</si>
  <si>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</si>
  <si>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</si>
  <si>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</si>
  <si>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</si>
  <si>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</si>
  <si>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</si>
  <si>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</si>
  <si>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</si>
  <si>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</si>
  <si>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</si>
  <si>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</si>
  <si>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</si>
  <si>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</si>
  <si>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</si>
  <si>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</si>
  <si>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</si>
  <si>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</si>
  <si>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</si>
  <si>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</si>
  <si>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</si>
  <si>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</si>
  <si>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</si>
  <si>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</si>
  <si>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</si>
  <si>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</si>
  <si>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</si>
  <si>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</si>
  <si>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</si>
  <si>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</si>
  <si>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</si>
  <si>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</si>
  <si>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</si>
  <si>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</si>
  <si>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</si>
  <si>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</si>
  <si>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</si>
  <si>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</si>
  <si>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</si>
  <si>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</si>
  <si>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</si>
  <si>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</si>
  <si>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</si>
  <si>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</si>
  <si>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</si>
  <si>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</si>
  <si>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</si>
  <si>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</si>
  <si>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</si>
  <si>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</si>
  <si>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</si>
  <si>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</si>
  <si>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</si>
  <si>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</si>
  <si>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</si>
  <si>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</si>
  <si>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</si>
  <si>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</si>
  <si>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</si>
  <si>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</si>
  <si>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</si>
  <si>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</si>
  <si>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</si>
  <si>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</si>
  <si>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</si>
  <si>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</si>
  <si>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</si>
  <si>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</si>
  <si>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</si>
  <si>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</si>
  <si>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</si>
  <si>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</si>
  <si>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</si>
  <si>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</si>
  <si>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</si>
  <si>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</si>
  <si>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</si>
  <si>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</si>
  <si>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</si>
  <si>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</si>
  <si>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</si>
  <si>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</si>
  <si>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</si>
  <si>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</si>
  <si>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</si>
  <si>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</si>
  <si>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</si>
  <si>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</si>
  <si>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</si>
  <si>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</si>
  <si>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</si>
  <si>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</si>
  <si>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</si>
  <si>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</si>
  <si>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</si>
  <si>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</si>
  <si>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</si>
  <si>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</si>
  <si>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</si>
  <si>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</si>
  <si>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</si>
  <si>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</si>
  <si>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</si>
  <si>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</si>
  <si>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</si>
  <si>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</si>
  <si>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</si>
  <si>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</si>
  <si>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</si>
  <si>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</si>
  <si>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</si>
  <si>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</si>
  <si>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</si>
  <si>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</si>
  <si>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</si>
  <si>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</si>
  <si>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</si>
  <si>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</si>
  <si>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</si>
  <si>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</si>
  <si>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</si>
  <si>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</si>
  <si>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</si>
  <si>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</si>
  <si>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</si>
  <si>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</si>
  <si>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</si>
  <si>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</si>
  <si>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</si>
  <si>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</si>
  <si>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</si>
  <si>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</si>
  <si>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</si>
  <si>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</si>
  <si>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</si>
  <si>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</si>
  <si>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</si>
  <si>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</si>
  <si>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</si>
  <si>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</si>
  <si>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</si>
  <si>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</si>
  <si>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</si>
  <si>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</si>
  <si>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</si>
  <si>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</si>
  <si>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</si>
  <si>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</si>
  <si>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</si>
  <si>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</si>
  <si>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</si>
  <si>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</si>
  <si>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</si>
  <si>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</si>
  <si>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</si>
  <si>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</si>
  <si>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</si>
  <si>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</si>
  <si>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</si>
  <si>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</si>
  <si>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</si>
  <si>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</si>
  <si>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</si>
  <si>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</si>
  <si>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</si>
  <si>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</si>
  <si>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</si>
  <si>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</si>
  <si>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</si>
  <si>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</si>
  <si>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</si>
  <si>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</si>
  <si>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</si>
  <si>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</si>
  <si>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</si>
  <si>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</si>
  <si>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</si>
  <si>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</si>
  <si>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</si>
  <si>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</si>
  <si>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</si>
  <si>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</si>
  <si>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</si>
  <si>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</si>
  <si>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</si>
  <si>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</si>
  <si>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</si>
  <si>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</si>
  <si>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</si>
  <si>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</si>
  <si>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</si>
  <si>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</si>
  <si>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</si>
  <si>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</si>
  <si>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</si>
  <si>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</si>
  <si>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</si>
  <si>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</si>
  <si>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</si>
  <si>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</si>
  <si>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</si>
  <si>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</si>
  <si>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</si>
  <si>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</si>
  <si>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</si>
  <si>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</si>
  <si>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</si>
  <si>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</si>
  <si>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</si>
  <si>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</si>
  <si>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</si>
  <si>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</si>
  <si>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</si>
  <si>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</si>
  <si>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</si>
  <si>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</si>
  <si>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</si>
  <si>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</si>
  <si>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</si>
  <si>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</si>
  <si>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</si>
  <si>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</si>
  <si>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</si>
  <si>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</si>
  <si>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</si>
  <si>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</si>
  <si>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</si>
  <si>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</si>
  <si>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</si>
  <si>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</si>
  <si>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</si>
  <si>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</si>
  <si>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</si>
  <si>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</si>
  <si>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</si>
  <si>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</si>
  <si>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</si>
  <si>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</si>
  <si>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</si>
  <si>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</si>
  <si>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</si>
  <si>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</si>
  <si>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</si>
  <si>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</si>
  <si>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</si>
  <si>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</si>
  <si>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</si>
  <si>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</si>
  <si>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</si>
  <si>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</si>
  <si>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</si>
  <si>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</si>
  <si>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</si>
  <si>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</si>
  <si>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</si>
  <si>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</si>
  <si>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</si>
  <si>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</si>
  <si>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</si>
  <si>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</si>
  <si>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</si>
  <si>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</si>
  <si>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</si>
  <si>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</si>
  <si>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</si>
  <si>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</si>
  <si>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</si>
  <si>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</si>
  <si>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</si>
  <si>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</si>
  <si>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</si>
  <si>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</si>
  <si>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</si>
  <si>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</si>
  <si>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</si>
  <si>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</si>
  <si>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</si>
  <si>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</si>
  <si>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</si>
  <si>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</si>
  <si>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</si>
  <si>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</si>
  <si>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</si>
  <si>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</si>
  <si>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</si>
  <si>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</si>
  <si>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</si>
  <si>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</si>
  <si>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</si>
  <si>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</si>
  <si>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</si>
  <si>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</si>
  <si>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</si>
  <si>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</si>
  <si>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</si>
  <si>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</si>
  <si>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</si>
  <si>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</si>
  <si>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</si>
  <si>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</si>
  <si>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</si>
  <si>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</si>
  <si>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</si>
  <si>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</si>
  <si>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</si>
  <si>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</si>
  <si>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</si>
  <si>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</si>
  <si>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</si>
  <si>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</si>
  <si>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</si>
  <si>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</si>
  <si>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</si>
  <si>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</si>
  <si>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</si>
  <si>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</si>
  <si>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</si>
  <si>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</si>
  <si>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</si>
  <si>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</si>
  <si>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</si>
  <si>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</si>
  <si>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</si>
  <si>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</si>
  <si>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</si>
  <si>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</si>
  <si>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</si>
  <si>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</si>
  <si>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</si>
  <si>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</si>
  <si>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</si>
  <si>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</si>
  <si>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</si>
  <si>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</si>
  <si>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</si>
  <si>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</si>
  <si>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</si>
  <si>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</si>
  <si>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</si>
  <si>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</si>
  <si>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</si>
  <si>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</si>
  <si>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</si>
  <si>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</si>
  <si>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</si>
  <si>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</si>
  <si>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</si>
  <si>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</si>
  <si>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</si>
  <si>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</si>
  <si>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</si>
  <si>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</si>
  <si>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</si>
  <si>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</si>
  <si>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</si>
  <si>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</si>
  <si>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</si>
  <si>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</si>
  <si>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</si>
  <si>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</si>
  <si>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</si>
  <si>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</si>
  <si>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</si>
  <si>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</si>
  <si>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</si>
  <si>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</si>
  <si>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</si>
  <si>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</si>
  <si>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</si>
  <si>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</si>
  <si>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</si>
  <si>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</si>
  <si>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</si>
  <si>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</si>
  <si>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</si>
  <si>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</si>
  <si>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</si>
  <si>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</si>
  <si>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</si>
  <si>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</si>
  <si>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</si>
  <si>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</si>
  <si>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</si>
  <si>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</si>
  <si>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</si>
  <si>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</si>
  <si>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</si>
  <si>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</si>
  <si>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</si>
  <si>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</si>
  <si>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</si>
  <si>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</si>
  <si>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</si>
  <si>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</si>
  <si>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</si>
  <si>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</si>
  <si>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</si>
  <si>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</si>
  <si>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</si>
  <si>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</si>
  <si>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</si>
  <si>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</si>
  <si>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</si>
  <si>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</si>
  <si>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</si>
  <si>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</si>
  <si>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</si>
  <si>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</si>
  <si>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</si>
  <si>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</si>
  <si>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</si>
  <si>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</si>
  <si>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</si>
  <si>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</si>
  <si>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</si>
  <si>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</si>
  <si>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</si>
  <si>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</si>
  <si>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</si>
  <si>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</si>
  <si>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</si>
  <si>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</si>
  <si>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</si>
  <si>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</si>
  <si>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</si>
  <si>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</si>
  <si>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</si>
  <si>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</si>
  <si>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</si>
  <si>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</si>
  <si>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</si>
  <si>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</si>
  <si>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</si>
  <si>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</si>
  <si>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</si>
  <si>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</si>
  <si>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</si>
  <si>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</si>
  <si>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</si>
  <si>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</si>
  <si>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</si>
  <si>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</si>
  <si>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</si>
  <si>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</si>
  <si>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</si>
  <si>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</si>
  <si>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</si>
  <si>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</si>
  <si>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</si>
  <si>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</si>
  <si>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</si>
  <si>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</si>
  <si>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</si>
  <si>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</si>
  <si>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</si>
  <si>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</si>
  <si>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</si>
  <si>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</si>
  <si>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</si>
  <si>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</si>
  <si>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</si>
  <si>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</si>
  <si>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</si>
  <si>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</si>
  <si>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</si>
  <si>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</si>
  <si>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</si>
  <si>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</si>
  <si>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</si>
  <si>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</si>
  <si>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</si>
  <si>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</si>
  <si>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</si>
  <si>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</si>
  <si>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</si>
  <si>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</si>
  <si>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</si>
  <si>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</si>
  <si>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</si>
  <si>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</si>
  <si>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</si>
  <si>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</si>
  <si>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</si>
  <si>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</si>
  <si>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</si>
  <si>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</si>
  <si>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</si>
  <si>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</si>
  <si>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</si>
  <si>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</si>
  <si>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</si>
  <si>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</si>
  <si>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</si>
  <si>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</si>
  <si>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</si>
  <si>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</si>
  <si>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</si>
  <si>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</si>
  <si>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</si>
  <si>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</si>
  <si>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</si>
  <si>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</si>
  <si>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</si>
  <si>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</si>
  <si>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</si>
  <si>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</si>
  <si>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</si>
  <si>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</si>
  <si>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</si>
  <si>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</si>
  <si>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</si>
  <si>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</si>
  <si>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</si>
  <si>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</si>
  <si>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</si>
  <si>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</si>
  <si>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</si>
  <si>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</si>
  <si>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</si>
  <si>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</si>
  <si>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</si>
  <si>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</si>
  <si>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</si>
  <si>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</si>
  <si>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</si>
  <si>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</si>
  <si>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</si>
  <si>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</si>
  <si>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</si>
  <si>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</si>
  <si>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</si>
  <si>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</si>
  <si>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</si>
  <si>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</si>
  <si>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</si>
  <si>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</si>
  <si>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</si>
  <si>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</si>
  <si>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</si>
  <si>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</si>
  <si>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</si>
  <si>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</si>
  <si>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</si>
  <si>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</si>
  <si>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</si>
  <si>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</si>
  <si>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</si>
  <si>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</si>
  <si>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</si>
  <si>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</si>
  <si>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</si>
  <si>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</si>
  <si>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</si>
  <si>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</si>
  <si>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</si>
  <si>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</si>
  <si>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</si>
  <si>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</si>
  <si>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</si>
  <si>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</si>
  <si>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</si>
  <si>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</si>
  <si>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</si>
  <si>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</si>
  <si>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</si>
  <si>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</si>
  <si>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</si>
  <si>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</si>
  <si>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</si>
  <si>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</si>
  <si>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</si>
  <si>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</si>
  <si>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</si>
  <si>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</si>
  <si>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</si>
  <si>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</si>
  <si>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</si>
  <si>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</si>
  <si>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</si>
  <si>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</si>
  <si>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</si>
  <si>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</si>
  <si>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</si>
  <si>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</si>
  <si>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</si>
  <si>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</si>
  <si>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</si>
  <si>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</si>
  <si>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</si>
  <si>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</si>
  <si>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</si>
  <si>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</si>
  <si>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</si>
  <si>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</si>
  <si>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</si>
  <si>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</si>
  <si>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</si>
  <si>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</si>
  <si>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</si>
  <si>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</si>
  <si>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</si>
  <si>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</si>
  <si>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</si>
  <si>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</si>
  <si>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</si>
  <si>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</si>
  <si>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</si>
  <si>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</si>
  <si>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</si>
  <si>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</si>
  <si>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</si>
  <si>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</si>
  <si>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</si>
  <si>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</si>
  <si>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</si>
  <si>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</si>
  <si>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</si>
  <si>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</si>
  <si>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</si>
  <si>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</si>
  <si>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</si>
  <si>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</si>
  <si>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</si>
  <si>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</si>
  <si>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</si>
  <si>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</si>
  <si>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</si>
  <si>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</si>
  <si>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</si>
  <si>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</si>
  <si>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</si>
  <si>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</si>
  <si>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</si>
  <si>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</si>
  <si>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</si>
  <si>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</si>
  <si>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</si>
  <si>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</si>
  <si>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</si>
  <si>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</si>
  <si>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</si>
  <si>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</si>
  <si>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</si>
  <si>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</si>
  <si>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</si>
  <si>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</si>
  <si>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</si>
  <si>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</si>
  <si>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</si>
  <si>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</si>
  <si>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</si>
  <si>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</si>
  <si>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</si>
  <si>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</si>
  <si>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</si>
  <si>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</si>
  <si>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</si>
  <si>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</si>
  <si>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</si>
  <si>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</si>
  <si>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</si>
  <si>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</si>
  <si>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</si>
  <si>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</si>
  <si>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</si>
  <si>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</si>
  <si>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</si>
  <si>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</si>
  <si>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</si>
  <si>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</si>
  <si>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</si>
  <si>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</si>
  <si>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</si>
  <si>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</si>
  <si>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</si>
  <si>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</si>
  <si>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</si>
  <si>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</si>
  <si>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</si>
  <si>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</si>
  <si>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</si>
  <si>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</si>
  <si>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</si>
  <si>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</si>
  <si>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</si>
  <si>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</si>
  <si>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</si>
  <si>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</si>
  <si>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</si>
  <si>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</si>
  <si>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</si>
  <si>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</si>
  <si>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</si>
  <si>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</si>
  <si>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</si>
  <si>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</si>
  <si>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</si>
  <si>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</si>
  <si>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</si>
  <si>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</si>
  <si>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</si>
  <si>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</si>
  <si>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</si>
  <si>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</si>
  <si>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</si>
  <si>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</si>
  <si>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</si>
  <si>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</si>
  <si>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</si>
  <si>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</si>
  <si>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</si>
  <si>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</si>
  <si>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</si>
  <si>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</si>
  <si>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</si>
  <si>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</si>
  <si>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</si>
  <si>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</si>
  <si>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</si>
  <si>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</si>
  <si>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</si>
  <si>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</si>
  <si>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</si>
  <si>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</si>
  <si>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</si>
  <si>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</si>
  <si>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</si>
  <si>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</si>
  <si>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</si>
  <si>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</si>
  <si>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</si>
  <si>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</si>
  <si>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</si>
  <si>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</si>
  <si>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</si>
  <si>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</si>
  <si>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</si>
  <si>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</si>
  <si>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</si>
  <si>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</si>
  <si>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</si>
  <si>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</si>
  <si>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</si>
  <si>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</si>
  <si>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</si>
  <si>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</si>
  <si>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</si>
  <si>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</si>
  <si>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</si>
  <si>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</si>
  <si>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</si>
  <si>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</si>
  <si>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</si>
  <si>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</si>
  <si>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</si>
  <si>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</si>
  <si>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</si>
  <si>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</si>
  <si>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</si>
  <si>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</si>
  <si>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</si>
  <si>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</si>
  <si>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</si>
  <si>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</si>
  <si>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</si>
  <si>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</si>
  <si>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</si>
  <si>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</si>
  <si>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</si>
  <si>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</si>
  <si>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</si>
  <si>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</si>
  <si>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</si>
  <si>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</si>
  <si>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</si>
  <si>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</si>
  <si>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</si>
  <si>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</si>
  <si>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</si>
  <si>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</si>
  <si>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</si>
  <si>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</si>
  <si>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</si>
  <si>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</si>
  <si>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</si>
  <si>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</si>
  <si>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</si>
  <si>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</si>
  <si>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</si>
  <si>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</si>
  <si>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</si>
  <si>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</si>
  <si>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</si>
  <si>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</si>
  <si>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</si>
  <si>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</si>
  <si>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</si>
  <si>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</si>
  <si>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</si>
  <si>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</si>
  <si>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</si>
  <si>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</si>
  <si>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</si>
  <si>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</si>
  <si>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</si>
  <si>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</si>
  <si>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</si>
  <si>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</si>
  <si>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</si>
  <si>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</si>
  <si>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</si>
  <si>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</si>
  <si>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</si>
  <si>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</si>
  <si>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</si>
  <si>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</si>
  <si>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</si>
  <si>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</si>
  <si>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</si>
  <si>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</si>
  <si>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</si>
  <si>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</si>
  <si>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</si>
  <si>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</si>
  <si>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</si>
  <si>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</si>
  <si>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</si>
  <si>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</si>
  <si>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</si>
  <si>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</si>
  <si>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</si>
  <si>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</si>
  <si>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</si>
  <si>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</si>
  <si>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</si>
  <si>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</si>
  <si>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</si>
  <si>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</si>
  <si>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</si>
  <si>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</si>
  <si>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</si>
  <si>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</si>
  <si>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</si>
  <si>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</si>
  <si>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</si>
  <si>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</si>
  <si>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</si>
  <si>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</si>
  <si>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</si>
  <si>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</si>
  <si>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</si>
  <si>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</si>
  <si>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</si>
  <si>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</si>
  <si>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</si>
  <si>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</si>
  <si>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</si>
  <si>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</si>
  <si>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</si>
  <si>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</si>
  <si>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</si>
  <si>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</si>
  <si>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</si>
  <si>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</si>
  <si>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</si>
  <si>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</si>
  <si>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</si>
  <si>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</si>
  <si>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</si>
  <si>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</si>
  <si>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</si>
  <si>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</si>
  <si>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</si>
  <si>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</si>
  <si>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</si>
  <si>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</si>
  <si>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</si>
  <si>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</si>
  <si>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</si>
  <si>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</si>
  <si>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</si>
  <si>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</si>
  <si>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</si>
  <si>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</si>
  <si>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</si>
  <si>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</si>
  <si>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</si>
  <si>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</si>
  <si>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</si>
  <si>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</si>
  <si>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</si>
  <si>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</si>
  <si>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</si>
  <si>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</si>
  <si>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</si>
  <si>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</si>
  <si>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</si>
  <si>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</si>
  <si>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</si>
  <si>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</si>
  <si>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</si>
  <si>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</si>
  <si>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</si>
  <si>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</si>
  <si>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</si>
  <si>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</si>
  <si>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</si>
  <si>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</si>
  <si>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</si>
  <si>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</si>
  <si>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</si>
  <si>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</si>
  <si>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</si>
  <si>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</si>
  <si>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</si>
  <si>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</si>
  <si>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</si>
  <si>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</si>
  <si>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</si>
  <si>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</si>
  <si>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</si>
  <si>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</si>
  <si>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</si>
  <si>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</si>
  <si>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</si>
  <si>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</si>
  <si>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</si>
  <si>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</si>
  <si>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</si>
  <si>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</si>
  <si>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</si>
  <si>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</si>
  <si>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</si>
  <si>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</si>
  <si>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</si>
  <si>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</si>
  <si>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</si>
  <si>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</si>
  <si>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</si>
  <si>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</si>
  <si>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</si>
  <si>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</si>
  <si>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</si>
  <si>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</si>
  <si>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</si>
  <si>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</si>
  <si>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</si>
  <si>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</si>
  <si>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</si>
  <si>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</si>
  <si>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</si>
  <si>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</si>
  <si>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</si>
  <si>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</si>
  <si>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</si>
  <si>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</si>
  <si>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</si>
  <si>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</si>
  <si>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</si>
  <si>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</si>
  <si>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</si>
  <si>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</si>
  <si>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</si>
  <si>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</si>
  <si>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</si>
  <si>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</si>
  <si>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</si>
  <si>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</si>
  <si>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</si>
  <si>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</si>
  <si>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</si>
  <si>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</si>
  <si>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</si>
  <si>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</si>
  <si>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</si>
  <si>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</si>
  <si>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</si>
  <si>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</si>
  <si>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</si>
  <si>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</si>
  <si>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</si>
  <si>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</si>
  <si>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</si>
  <si>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</si>
  <si>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</si>
  <si>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</si>
  <si>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</si>
  <si>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</si>
  <si>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</si>
  <si>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</si>
  <si>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</si>
  <si>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</si>
  <si>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</si>
  <si>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</si>
  <si>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</si>
  <si>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</si>
  <si>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</si>
  <si>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</si>
  <si>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</si>
  <si>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</si>
  <si>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</si>
  <si>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</si>
  <si>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</si>
  <si>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</si>
  <si>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</si>
  <si>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</si>
  <si>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</si>
  <si>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</si>
  <si>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</si>
  <si>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</si>
  <si>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</si>
  <si>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</si>
  <si>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</si>
  <si>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</si>
  <si>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</si>
  <si>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</si>
  <si>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</si>
  <si>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</si>
  <si>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</si>
  <si>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</si>
  <si>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</si>
  <si>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</si>
  <si>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</si>
  <si>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</si>
  <si>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</si>
  <si>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</si>
  <si>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</si>
  <si>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</si>
  <si>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</si>
  <si>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</si>
  <si>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</si>
  <si>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</si>
  <si>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</si>
  <si>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</si>
  <si>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</si>
  <si>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</si>
  <si>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</si>
  <si>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</si>
  <si>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</si>
  <si>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</si>
  <si>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</si>
  <si>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</si>
  <si>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</si>
  <si>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</si>
  <si>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</si>
  <si>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</si>
  <si>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</si>
  <si>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</si>
  <si>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</si>
  <si>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</si>
  <si>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</si>
  <si>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</si>
  <si>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</si>
  <si>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</si>
  <si>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</si>
  <si>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</si>
  <si>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</si>
  <si>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</si>
  <si>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</si>
  <si>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</si>
  <si>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</si>
  <si>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</si>
  <si>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</si>
  <si>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</si>
  <si>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</si>
  <si>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</si>
  <si>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</si>
  <si>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</si>
  <si>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</si>
  <si>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</si>
  <si>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</si>
  <si>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</si>
  <si>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</si>
  <si>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</si>
  <si>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</si>
  <si>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</si>
  <si>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</si>
  <si>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</si>
  <si>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</si>
  <si>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</si>
  <si>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</si>
  <si>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</si>
  <si>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</si>
  <si>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</si>
  <si>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</si>
  <si>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</si>
  <si>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</si>
  <si>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</si>
  <si>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</si>
  <si>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</si>
  <si>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</si>
  <si>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</si>
  <si>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</si>
  <si>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</si>
  <si>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</si>
  <si>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</si>
  <si>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</si>
  <si>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</si>
  <si>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</si>
  <si>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</si>
  <si>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</si>
  <si>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</si>
  <si>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</si>
  <si>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</si>
  <si>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</si>
  <si>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</si>
  <si>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</si>
  <si>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</si>
  <si>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</si>
  <si>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</si>
  <si>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</si>
  <si>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</si>
  <si>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</si>
  <si>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</si>
  <si>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</si>
  <si>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</si>
  <si>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</si>
  <si>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</si>
  <si>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</si>
  <si>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</si>
  <si>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</si>
  <si>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</si>
  <si>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</si>
  <si>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</si>
  <si>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</si>
  <si>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</si>
  <si>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</si>
  <si>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</si>
  <si>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</si>
  <si>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</si>
  <si>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</si>
  <si>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</si>
  <si>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</si>
  <si>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</si>
  <si>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</si>
  <si>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</si>
  <si>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</si>
  <si>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</si>
  <si>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</si>
  <si>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</si>
  <si>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</si>
  <si>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</si>
  <si>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</si>
  <si>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</si>
  <si>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</si>
  <si>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</si>
  <si>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</si>
  <si>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</si>
  <si>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</si>
  <si>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</si>
  <si>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</si>
  <si>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</si>
  <si>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</si>
  <si>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</si>
  <si>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</si>
  <si>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</si>
  <si>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</si>
  <si>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</si>
  <si>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</si>
  <si>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</si>
  <si>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</si>
  <si>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</si>
  <si>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</si>
  <si>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</si>
  <si>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</si>
  <si>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</si>
  <si>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</si>
  <si>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</si>
  <si>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</si>
  <si>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</si>
  <si>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</si>
  <si>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</si>
  <si>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</si>
  <si>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</si>
  <si>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</si>
  <si>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</si>
  <si>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</si>
  <si>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</si>
  <si>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</si>
  <si>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</si>
  <si>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</si>
  <si>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</si>
  <si>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</si>
  <si>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</si>
  <si>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</si>
  <si>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</si>
  <si>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</si>
  <si>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</si>
  <si>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</si>
  <si>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</si>
  <si>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</si>
  <si>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</si>
  <si>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</si>
  <si>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</si>
  <si>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</si>
  <si>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</si>
  <si>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</si>
  <si>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</si>
  <si>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</si>
  <si>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</si>
  <si>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</si>
  <si>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</si>
  <si>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</si>
  <si>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</si>
  <si>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</si>
  <si>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</si>
  <si>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</si>
  <si>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</si>
  <si>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</si>
  <si>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</si>
  <si>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</si>
  <si>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</si>
  <si>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</si>
  <si>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</si>
  <si>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</si>
  <si>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</si>
  <si>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</si>
  <si>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</si>
  <si>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</si>
  <si>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</si>
  <si>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</si>
  <si>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</si>
  <si>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</si>
  <si>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</si>
  <si>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</si>
  <si>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</si>
  <si>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</si>
  <si>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</si>
  <si>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</si>
  <si>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</si>
  <si>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</si>
  <si>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</si>
  <si>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</si>
  <si>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</si>
  <si>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</si>
  <si>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</si>
  <si>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</si>
  <si>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</si>
  <si>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</si>
  <si>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</si>
  <si>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</si>
  <si>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</si>
  <si>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</si>
  <si>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</si>
  <si>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</si>
  <si>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</si>
  <si>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</si>
  <si>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</si>
  <si>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</si>
  <si>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</si>
  <si>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</si>
  <si>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</si>
  <si>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</si>
  <si>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</si>
  <si>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</si>
  <si>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</si>
  <si>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</si>
  <si>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</si>
  <si>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</si>
  <si>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</si>
  <si>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</si>
  <si>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</si>
  <si>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</si>
  <si>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</si>
  <si>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</si>
  <si>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</si>
  <si>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</si>
  <si>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</si>
  <si>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</si>
  <si>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</si>
  <si>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</si>
  <si>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</si>
  <si>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</si>
  <si>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</si>
  <si>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</si>
  <si>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</si>
  <si>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</si>
  <si>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</si>
  <si>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</si>
  <si>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</si>
  <si>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</si>
  <si>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</si>
  <si>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</si>
  <si>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</si>
  <si>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</si>
  <si>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</si>
  <si>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</si>
  <si>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</si>
  <si>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</si>
  <si>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</si>
  <si>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</si>
  <si>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</si>
  <si>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</si>
  <si>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</si>
  <si>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</si>
  <si>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</si>
  <si>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</si>
  <si>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</si>
  <si>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</si>
  <si>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</si>
  <si>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</si>
  <si>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</si>
  <si>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</si>
  <si>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</si>
  <si>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</si>
  <si>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</si>
  <si>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</si>
  <si>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</si>
  <si>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</si>
  <si>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</si>
  <si>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</si>
  <si>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</si>
  <si>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</si>
  <si>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</si>
  <si>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</si>
  <si>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</si>
  <si>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</si>
  <si>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</si>
  <si>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</si>
  <si>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</si>
  <si>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</si>
  <si>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</si>
  <si>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</si>
  <si>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</si>
  <si>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</si>
  <si>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</si>
  <si>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</si>
  <si>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</si>
  <si>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</si>
  <si>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</si>
  <si>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</si>
  <si>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</si>
  <si>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</si>
  <si>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</si>
  <si>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</si>
  <si>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</si>
  <si>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</si>
  <si>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</si>
  <si>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</si>
  <si>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</si>
  <si>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</si>
  <si>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</si>
  <si>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</si>
  <si>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</si>
  <si>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</si>
  <si>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</si>
  <si>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</si>
  <si>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</si>
  <si>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</si>
  <si>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</si>
  <si>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</si>
  <si>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</si>
  <si>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</si>
  <si>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</si>
  <si>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</si>
  <si>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</si>
  <si>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</si>
  <si>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</si>
  <si>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</si>
  <si>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</si>
  <si>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</si>
  <si>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</si>
  <si>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</si>
  <si>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</si>
  <si>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</si>
  <si>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</si>
  <si>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</si>
  <si>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</si>
  <si>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</si>
  <si>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</si>
  <si>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</si>
  <si>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</si>
  <si>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</si>
  <si>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</si>
  <si>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</si>
  <si>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</si>
  <si>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</si>
  <si>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</si>
  <si>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</si>
  <si>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</si>
  <si>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</si>
  <si>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</si>
  <si>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</si>
  <si>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</si>
  <si>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</si>
  <si>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</si>
  <si>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</si>
  <si>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</si>
  <si>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</si>
  <si>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</si>
  <si>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</si>
  <si>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</si>
  <si>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</si>
  <si>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</si>
  <si>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</si>
  <si>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</si>
  <si>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</si>
  <si>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</si>
  <si>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</si>
  <si>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</si>
  <si>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</si>
  <si>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</si>
  <si>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</si>
  <si>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</si>
  <si>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</si>
  <si>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</si>
  <si>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</si>
  <si>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</si>
  <si>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</si>
  <si>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</si>
  <si>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</si>
  <si>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</si>
  <si>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</si>
  <si>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</si>
  <si>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</si>
  <si>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</si>
  <si>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</si>
  <si>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</si>
  <si>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</si>
  <si>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</si>
  <si>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</si>
  <si>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</si>
  <si>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</si>
  <si>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</si>
  <si>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</si>
  <si>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</si>
  <si>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</si>
  <si>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</si>
  <si>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</si>
  <si>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</si>
  <si>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</si>
  <si>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</si>
  <si>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</si>
  <si>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</si>
  <si>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</si>
  <si>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</si>
  <si>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</si>
  <si>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</si>
  <si>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</si>
  <si>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</si>
  <si>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</si>
  <si>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</si>
  <si>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</si>
  <si>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</si>
  <si>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</si>
  <si>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</si>
  <si>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</si>
  <si>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</si>
  <si>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</si>
  <si>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</si>
  <si>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</si>
  <si>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</si>
  <si>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</si>
  <si>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</si>
  <si>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</si>
  <si>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</si>
  <si>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</si>
  <si>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</si>
  <si>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</si>
  <si>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</si>
  <si>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</si>
  <si>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</si>
  <si>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</si>
  <si>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</si>
  <si>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</si>
  <si>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</si>
  <si>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</si>
  <si>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</si>
  <si>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</si>
  <si>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</si>
  <si>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</si>
  <si>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</si>
  <si>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</si>
  <si>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</si>
  <si>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</si>
  <si>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</si>
  <si>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</si>
  <si>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</si>
  <si>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</si>
  <si>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</si>
  <si>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</si>
  <si>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</si>
  <si>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</si>
  <si>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</si>
  <si>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</si>
  <si>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</si>
  <si>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</si>
  <si>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</si>
  <si>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</si>
  <si>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</si>
  <si>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</si>
  <si>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</si>
  <si>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</si>
  <si>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</si>
  <si>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</si>
  <si>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</si>
  <si>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</si>
  <si>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</si>
  <si>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</si>
  <si>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</si>
  <si>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</si>
  <si>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</si>
  <si>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</si>
  <si>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</si>
  <si>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</si>
  <si>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</si>
  <si>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</si>
  <si>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</si>
  <si>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</si>
  <si>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</si>
  <si>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</si>
  <si>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</si>
  <si>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</si>
  <si>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</si>
  <si>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</si>
  <si>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</si>
  <si>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</si>
  <si>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</si>
  <si>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</si>
  <si>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</si>
  <si>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</si>
  <si>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</si>
  <si>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</si>
  <si>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</si>
  <si>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</si>
  <si>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</si>
  <si>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</si>
  <si>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</si>
  <si>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</si>
  <si>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</si>
  <si>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</si>
  <si>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</si>
  <si>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</si>
  <si>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</si>
  <si>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</si>
  <si>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</si>
  <si>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</si>
  <si>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</si>
  <si>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</si>
  <si>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</si>
  <si>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</si>
  <si>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</si>
  <si>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</si>
  <si>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</si>
  <si>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</si>
  <si>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</si>
  <si>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</si>
  <si>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</si>
  <si>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</si>
  <si>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</si>
  <si>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</si>
  <si>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</si>
  <si>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</si>
  <si>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</si>
  <si>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</si>
  <si>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</si>
  <si>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</si>
  <si>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</si>
  <si>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</si>
  <si>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</si>
  <si>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</si>
  <si>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</si>
  <si>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</si>
  <si>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</si>
  <si>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</si>
  <si>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</si>
  <si>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</si>
  <si>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</si>
  <si>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</si>
  <si>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</si>
  <si>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</si>
  <si>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</si>
  <si>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</si>
  <si>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</si>
  <si>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</si>
  <si>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</si>
  <si>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</si>
  <si>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</si>
  <si>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</si>
  <si>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</si>
  <si>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</si>
  <si>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</si>
  <si>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</si>
  <si>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</si>
  <si>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</si>
  <si>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</si>
  <si>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</si>
  <si>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</si>
  <si>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</si>
  <si>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</si>
  <si>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</si>
  <si>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</si>
  <si>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</si>
  <si>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</si>
  <si>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</si>
  <si>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</si>
  <si>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</si>
  <si>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</si>
  <si>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</si>
  <si>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</si>
  <si>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</si>
  <si>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</si>
  <si>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</si>
  <si>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</si>
  <si>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</si>
  <si>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</si>
  <si>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</si>
  <si>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</si>
  <si>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</si>
  <si>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</si>
  <si>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</si>
  <si>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</si>
  <si>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</si>
  <si>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</si>
  <si>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</si>
  <si>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</si>
  <si>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</si>
  <si>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</si>
  <si>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</si>
  <si>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</si>
  <si>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</si>
  <si>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</si>
  <si>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</si>
  <si>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</si>
  <si>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</si>
  <si>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</si>
  <si>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</si>
  <si>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</si>
  <si>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</si>
  <si>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</si>
  <si>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</si>
  <si>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</si>
  <si>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</si>
  <si>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</si>
  <si>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</si>
  <si>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</si>
  <si>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</si>
  <si>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</si>
  <si>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</si>
  <si>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</si>
  <si>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</si>
  <si>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</si>
  <si>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</si>
  <si>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</si>
  <si>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</si>
  <si>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</si>
  <si>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</si>
  <si>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</si>
  <si>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</si>
  <si>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</si>
  <si>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</si>
  <si>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</si>
  <si>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</si>
  <si>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</si>
  <si>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</si>
  <si>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</si>
  <si>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</si>
  <si>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</si>
  <si>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</si>
  <si>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</si>
  <si>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</si>
  <si>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</si>
  <si>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</si>
  <si>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</si>
  <si>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</si>
  <si>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</si>
  <si>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</si>
  <si>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</si>
  <si>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</si>
  <si>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</si>
  <si>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</si>
  <si>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</si>
  <si>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</si>
  <si>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</si>
  <si>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</si>
  <si>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</si>
  <si>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</si>
  <si>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</si>
  <si>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</si>
  <si>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</si>
  <si>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</si>
  <si>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</si>
  <si>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</si>
  <si>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</si>
  <si>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</si>
  <si>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</si>
  <si>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</si>
  <si>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</si>
  <si>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</si>
  <si>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</si>
  <si>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</si>
  <si>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</si>
  <si>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</si>
  <si>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</si>
  <si>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</si>
  <si>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</si>
  <si>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</si>
  <si>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</si>
  <si>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</si>
  <si>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</si>
  <si>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</si>
  <si>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</si>
  <si>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</si>
  <si>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</si>
  <si>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</si>
  <si>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</si>
  <si>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</si>
  <si>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</si>
  <si>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</si>
  <si>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</si>
  <si>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</si>
  <si>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</si>
  <si>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</si>
  <si>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</si>
  <si>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</si>
  <si>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</si>
  <si>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</si>
  <si>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</si>
  <si>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</si>
  <si>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</si>
  <si>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</si>
  <si>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</si>
  <si>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</si>
  <si>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</si>
  <si>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</si>
  <si>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</si>
  <si>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</si>
  <si>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</si>
  <si>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</si>
  <si>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</si>
  <si>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</si>
  <si>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</si>
  <si>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</si>
  <si>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</si>
  <si>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</si>
  <si>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</si>
  <si>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</si>
  <si>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</si>
  <si>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</si>
  <si>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</si>
  <si>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</si>
  <si>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</si>
  <si>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</si>
  <si>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</si>
  <si>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</si>
  <si>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</si>
  <si>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</si>
  <si>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</si>
  <si>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</si>
  <si>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</si>
  <si>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</si>
  <si>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</si>
  <si>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</si>
  <si>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</si>
  <si>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</si>
  <si>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</si>
  <si>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</si>
  <si>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</si>
  <si>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</si>
  <si>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</si>
  <si>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</si>
  <si>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</si>
  <si>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</si>
  <si>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</si>
  <si>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</si>
  <si>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</si>
  <si>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</si>
  <si>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</si>
  <si>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</si>
  <si>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</si>
  <si>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</si>
  <si>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</si>
  <si>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</si>
  <si>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</si>
  <si>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</si>
  <si>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</si>
  <si>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</si>
  <si>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</si>
  <si>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</si>
  <si>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</si>
  <si>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</si>
  <si>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</si>
  <si>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</si>
  <si>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</si>
  <si>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</si>
  <si>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</si>
  <si>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</si>
  <si>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</si>
  <si>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</si>
  <si>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</si>
  <si>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</si>
  <si>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</si>
  <si>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</si>
  <si>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</si>
  <si>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</si>
  <si>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</si>
  <si>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</si>
  <si>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</si>
  <si>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</si>
  <si>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</si>
  <si>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</si>
  <si>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</si>
  <si>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</si>
  <si>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</si>
  <si>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</si>
  <si>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</si>
  <si>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</si>
  <si>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</si>
  <si>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</si>
  <si>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</si>
  <si>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</si>
  <si>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</si>
  <si>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</si>
  <si>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</si>
  <si>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</si>
  <si>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</si>
  <si>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</si>
  <si>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</si>
  <si>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</si>
  <si>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</si>
  <si>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</si>
  <si>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</si>
  <si>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</si>
  <si>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</si>
  <si>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</si>
  <si>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</si>
  <si>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</si>
  <si>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</si>
  <si>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</si>
  <si>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</si>
  <si>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</si>
  <si>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</si>
  <si>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</si>
  <si>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</si>
  <si>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</si>
  <si>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</si>
  <si>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</si>
  <si>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</si>
  <si>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</si>
  <si>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</si>
  <si>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</si>
  <si>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</si>
  <si>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</si>
  <si>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</si>
  <si>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</si>
  <si>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</si>
  <si>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</si>
  <si>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</si>
  <si>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</si>
  <si>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</si>
  <si>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</si>
  <si>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</si>
  <si>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</si>
  <si>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</si>
  <si>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</si>
  <si>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</si>
  <si>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</si>
  <si>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</si>
  <si>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</si>
  <si>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</si>
  <si>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</si>
  <si>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</si>
  <si>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</si>
  <si>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</si>
  <si>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</si>
  <si>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</si>
  <si>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</si>
  <si>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</si>
  <si>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</si>
  <si>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</si>
  <si>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</si>
  <si>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</si>
  <si>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</si>
  <si>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</si>
  <si>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</si>
  <si>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</si>
  <si>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</si>
  <si>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</si>
  <si>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</si>
  <si>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</si>
  <si>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</si>
  <si>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</si>
  <si>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</si>
  <si>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</si>
  <si>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</si>
  <si>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</si>
  <si>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</si>
  <si>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</si>
  <si>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</si>
  <si>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</si>
  <si>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</si>
  <si>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</si>
  <si>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</si>
  <si>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</si>
  <si>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</si>
  <si>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</si>
  <si>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</si>
  <si>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</si>
  <si>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</si>
  <si>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</si>
  <si>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</si>
  <si>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</si>
  <si>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</si>
  <si>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</si>
  <si>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</si>
  <si>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</si>
  <si>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</si>
  <si>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</si>
  <si>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</si>
  <si>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</si>
  <si>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</si>
  <si>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</si>
  <si>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</si>
  <si>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</si>
  <si>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</si>
  <si>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</si>
  <si>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</si>
  <si>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</si>
  <si>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</si>
  <si>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</si>
  <si>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</si>
  <si>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</si>
  <si>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</si>
  <si>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</si>
  <si>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</si>
  <si>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</si>
  <si>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</si>
  <si>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</si>
  <si>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</si>
  <si>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</si>
  <si>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</si>
  <si>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</si>
  <si>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</si>
  <si>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</si>
  <si>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</si>
  <si>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</si>
  <si>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</si>
  <si>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</si>
  <si>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</si>
  <si>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</si>
  <si>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</si>
  <si>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</si>
  <si>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</si>
  <si>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</si>
  <si>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</si>
  <si>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</si>
  <si>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</si>
  <si>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</si>
  <si>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</si>
  <si>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</si>
  <si>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</si>
  <si>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</si>
  <si>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</si>
  <si>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</si>
  <si>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</si>
  <si>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</si>
  <si>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</si>
  <si>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</si>
  <si>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</si>
  <si>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</si>
  <si>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</si>
  <si>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</si>
  <si>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</si>
  <si>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</si>
  <si>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</si>
  <si>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</si>
  <si>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</si>
  <si>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</si>
  <si>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</si>
  <si>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</si>
  <si>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</si>
  <si>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</si>
  <si>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</si>
  <si>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</si>
  <si>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</si>
  <si>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</si>
  <si>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</si>
  <si>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</si>
  <si>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</si>
  <si>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</si>
  <si>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</si>
  <si>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</si>
  <si>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</si>
  <si>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</si>
  <si>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</si>
  <si>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</si>
  <si>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</si>
  <si>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</si>
  <si>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</si>
  <si>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</si>
  <si>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</si>
  <si>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</si>
  <si>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</si>
  <si>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</si>
  <si>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</si>
  <si>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</si>
  <si>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</si>
  <si>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</si>
  <si>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</si>
  <si>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</si>
  <si>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</si>
  <si>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</si>
  <si>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</si>
  <si>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</si>
  <si>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</si>
  <si>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</si>
  <si>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</si>
  <si>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</si>
  <si>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</si>
  <si>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</si>
  <si>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</si>
  <si>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</si>
  <si>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</si>
  <si>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</si>
  <si>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</si>
  <si>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</si>
  <si>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</si>
  <si>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</si>
  <si>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</si>
  <si>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</si>
  <si>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</si>
  <si>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</si>
  <si>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</si>
  <si>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</si>
  <si>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</si>
  <si>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</si>
  <si>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</si>
  <si>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</si>
  <si>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</si>
  <si>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</si>
  <si>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</si>
  <si>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</si>
  <si>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</si>
  <si>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</si>
  <si>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</si>
  <si>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</si>
  <si>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</si>
  <si>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</si>
  <si>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</si>
  <si>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</si>
  <si>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</si>
  <si>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</si>
  <si>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</si>
  <si>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</si>
  <si>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</si>
  <si>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</si>
  <si>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</si>
  <si>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</si>
  <si>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</si>
  <si>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</si>
  <si>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</si>
  <si>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</si>
  <si>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</si>
  <si>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</si>
  <si>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</si>
  <si>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</si>
  <si>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</si>
  <si>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</si>
  <si>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</si>
  <si>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</si>
  <si>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</si>
  <si>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</si>
  <si>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</si>
  <si>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</si>
  <si>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</si>
  <si>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</si>
  <si>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</si>
  <si>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</si>
  <si>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</si>
  <si>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</si>
  <si>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</si>
  <si>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</si>
  <si>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</si>
  <si>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</si>
  <si>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</si>
  <si>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</si>
  <si>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</si>
  <si>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</si>
  <si>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</si>
  <si>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</si>
  <si>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</si>
  <si>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</si>
  <si>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</si>
  <si>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</si>
  <si>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</si>
  <si>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</si>
  <si>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</si>
  <si>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</si>
  <si>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</si>
  <si>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</si>
  <si>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</si>
  <si>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</si>
  <si>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</si>
  <si>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</si>
  <si>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</si>
  <si>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</si>
  <si>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</si>
  <si>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</si>
  <si>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</si>
  <si>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</si>
  <si>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</si>
  <si>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</si>
  <si>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</si>
  <si>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</si>
  <si>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</si>
  <si>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</si>
  <si>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</si>
  <si>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</si>
  <si>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</si>
  <si>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</si>
  <si>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</si>
  <si>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</si>
  <si>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</si>
  <si>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</si>
  <si>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</si>
  <si>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</si>
  <si>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</si>
  <si>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</si>
  <si>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</si>
  <si>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</si>
  <si>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</si>
  <si>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</si>
  <si>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</si>
  <si>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</si>
  <si>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</si>
  <si>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</si>
  <si>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</si>
  <si>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</si>
  <si>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</si>
  <si>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</si>
  <si>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</si>
  <si>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</si>
  <si>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</si>
  <si>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</si>
  <si>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</si>
  <si>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</si>
  <si>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</si>
  <si>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</si>
  <si>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</si>
  <si>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</si>
  <si>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</si>
  <si>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</si>
  <si>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</si>
  <si>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</si>
  <si>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</si>
  <si>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</si>
  <si>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</si>
  <si>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</si>
  <si>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</si>
  <si>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</si>
  <si>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</si>
  <si>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</si>
  <si>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</si>
  <si>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</si>
  <si>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</si>
  <si>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</si>
  <si>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</si>
  <si>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</si>
  <si>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</si>
  <si>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</si>
  <si>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</si>
  <si>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</si>
  <si>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</si>
  <si>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</si>
  <si>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</si>
  <si>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</si>
  <si>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</si>
  <si>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</si>
  <si>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</si>
  <si>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</si>
  <si>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</si>
  <si>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</si>
  <si>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</si>
  <si>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</si>
  <si>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</si>
  <si>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</si>
  <si>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</si>
  <si>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</si>
  <si>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</si>
  <si>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</si>
  <si>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</si>
  <si>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</si>
  <si>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</si>
  <si>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</si>
  <si>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</si>
  <si>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</si>
  <si>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</si>
  <si>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</si>
  <si>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</si>
  <si>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</si>
  <si>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</si>
  <si>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</si>
  <si>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</si>
  <si>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</si>
  <si>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</si>
  <si>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</si>
  <si>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</si>
  <si>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</si>
  <si>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</si>
  <si>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</si>
  <si>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</si>
  <si>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</si>
  <si>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</si>
  <si>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</si>
  <si>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</si>
  <si>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</si>
  <si>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</si>
  <si>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</si>
  <si>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</si>
  <si>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</si>
  <si>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</si>
  <si>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</si>
  <si>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</si>
  <si>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</si>
  <si>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</si>
  <si>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</si>
  <si>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</si>
  <si>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</si>
  <si>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</si>
  <si>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</si>
  <si>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</si>
  <si>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</si>
  <si>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</si>
  <si>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</si>
  <si>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</si>
  <si>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</si>
  <si>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</si>
  <si>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</si>
  <si>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</si>
  <si>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</si>
  <si>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</si>
  <si>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</si>
  <si>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</si>
  <si>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</si>
  <si>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</si>
  <si>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</si>
  <si>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</si>
  <si>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</si>
  <si>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</si>
  <si>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</si>
  <si>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</si>
  <si>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</si>
  <si>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</si>
  <si>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</si>
  <si>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</si>
  <si>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</si>
  <si>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</si>
  <si>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</si>
  <si>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</si>
  <si>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</si>
  <si>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</si>
  <si>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</si>
  <si>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</si>
  <si>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</si>
  <si>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</si>
  <si>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</si>
  <si>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</si>
  <si>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</si>
  <si>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</si>
  <si>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</si>
  <si>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</si>
  <si>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</si>
  <si>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</si>
  <si>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</si>
  <si>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</si>
  <si>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</si>
  <si>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</si>
  <si>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</si>
  <si>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</si>
  <si>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</si>
  <si>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</si>
  <si>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</si>
  <si>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</si>
  <si>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</si>
  <si>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</si>
  <si>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</si>
  <si>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</si>
  <si>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</si>
  <si>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</si>
  <si>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</si>
  <si>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</si>
  <si>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</si>
  <si>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</si>
  <si>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</si>
  <si>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</si>
  <si>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</si>
  <si>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</si>
  <si>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</si>
  <si>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</si>
  <si>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</si>
  <si>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</si>
  <si>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</si>
  <si>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</si>
  <si>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</si>
  <si>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</si>
  <si>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</si>
  <si>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</si>
  <si>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</si>
  <si>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</si>
  <si>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</si>
  <si>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</si>
  <si>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</si>
  <si>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</si>
  <si>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</si>
  <si>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</si>
  <si>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</si>
  <si>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</si>
  <si>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</si>
  <si>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</si>
  <si>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</si>
  <si>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</si>
  <si>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</si>
  <si>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</si>
  <si>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</si>
  <si>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</si>
  <si>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</si>
  <si>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</si>
  <si>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</si>
  <si>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</si>
  <si>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</si>
  <si>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</si>
  <si>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</si>
  <si>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</si>
  <si>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</si>
  <si>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</si>
  <si>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</si>
  <si>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</si>
  <si>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</si>
  <si>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</si>
  <si>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</si>
  <si>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</si>
  <si>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</si>
  <si>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</si>
  <si>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</si>
  <si>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</si>
  <si>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</si>
  <si>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</si>
  <si>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</si>
  <si>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</si>
  <si>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</si>
  <si>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</si>
  <si>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</si>
  <si>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</si>
  <si>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</si>
  <si>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</si>
  <si>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</si>
  <si>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</si>
  <si>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</si>
  <si>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</si>
  <si>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</si>
  <si>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</si>
  <si>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</si>
  <si>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</si>
  <si>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</si>
  <si>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</si>
  <si>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</si>
  <si>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</si>
  <si>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</si>
  <si>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</si>
  <si>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</si>
  <si>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</si>
  <si>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</si>
  <si>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</si>
  <si>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</si>
  <si>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</si>
  <si>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</si>
  <si>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</si>
  <si>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</si>
  <si>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</si>
  <si>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</si>
  <si>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</si>
  <si>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</si>
  <si>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</si>
  <si>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</si>
  <si>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</si>
  <si>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</si>
  <si>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</si>
  <si>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</si>
  <si>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</si>
  <si>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</si>
  <si>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</si>
  <si>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</si>
  <si>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</si>
  <si>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</si>
  <si>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</si>
  <si>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</si>
  <si>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</si>
  <si>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</si>
  <si>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</si>
  <si>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</si>
  <si>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</si>
  <si>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</si>
  <si>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</si>
  <si>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</si>
  <si>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</si>
  <si>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</si>
  <si>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</si>
  <si>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</si>
  <si>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</si>
  <si>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</si>
  <si>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</si>
  <si>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</si>
  <si>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</si>
  <si>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</si>
  <si>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</si>
  <si>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</si>
  <si>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</si>
  <si>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</si>
  <si>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</si>
  <si>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</si>
  <si>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</si>
  <si>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</si>
  <si>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</si>
  <si>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</si>
  <si>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</si>
  <si>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</si>
  <si>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</si>
  <si>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</si>
  <si>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</si>
  <si>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</si>
  <si>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</si>
  <si>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</si>
  <si>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</si>
  <si>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</si>
  <si>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</si>
  <si>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</si>
  <si>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</si>
  <si>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</si>
  <si>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</si>
  <si>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</si>
  <si>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</si>
  <si>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</si>
  <si>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</si>
  <si>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</si>
  <si>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</si>
  <si>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</si>
  <si>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</si>
  <si>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</si>
  <si>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</si>
  <si>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</si>
  <si>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</si>
  <si>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</si>
  <si>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</si>
  <si>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</si>
  <si>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</si>
  <si>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</si>
  <si>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</si>
  <si>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</si>
  <si>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</si>
  <si>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</si>
  <si>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</si>
  <si>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</si>
  <si>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</si>
  <si>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</si>
  <si>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</si>
  <si>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</si>
  <si>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</si>
  <si>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</si>
  <si>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</si>
  <si>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</si>
  <si>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</si>
  <si>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</si>
  <si>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</si>
  <si>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</si>
  <si>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</si>
  <si>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</si>
  <si>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</si>
  <si>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</si>
  <si>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</si>
  <si>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</si>
  <si>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</si>
  <si>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</si>
  <si>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</si>
  <si>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</si>
  <si>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</si>
  <si>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</si>
  <si>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</si>
  <si>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</si>
  <si>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</si>
  <si>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</si>
  <si>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</si>
  <si>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</si>
  <si>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</si>
  <si>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</si>
  <si>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</si>
  <si>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</si>
  <si>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</si>
  <si>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</si>
  <si>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</si>
  <si>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</si>
  <si>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</si>
  <si>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</si>
  <si>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</si>
  <si>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</si>
  <si>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</si>
  <si>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</si>
  <si>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</si>
  <si>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</si>
  <si>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</si>
  <si>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</si>
  <si>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</si>
  <si>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</si>
  <si>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</si>
  <si>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</si>
  <si>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</si>
  <si>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</si>
  <si>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</si>
  <si>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</si>
  <si>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</si>
  <si>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</si>
  <si>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</si>
  <si>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</si>
  <si>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</si>
  <si>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</si>
  <si>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</si>
  <si>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</si>
  <si>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</si>
  <si>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</si>
  <si>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</si>
  <si>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</si>
  <si>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</si>
  <si>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</si>
  <si>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</si>
  <si>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</si>
  <si>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</si>
  <si>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</si>
  <si>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</si>
  <si>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</si>
  <si>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</si>
  <si>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</si>
  <si>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</si>
  <si>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</si>
  <si>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</si>
  <si>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</si>
  <si>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</si>
  <si>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</si>
  <si>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</si>
  <si>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</si>
  <si>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</si>
  <si>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</si>
  <si>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</si>
  <si>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</si>
  <si>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</si>
  <si>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</si>
  <si>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</si>
  <si>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</si>
  <si>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</si>
  <si>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</si>
  <si>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</si>
  <si>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</si>
  <si>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</si>
  <si>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</si>
  <si>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</si>
  <si>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</si>
  <si>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</si>
  <si>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</si>
  <si>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</si>
  <si>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</si>
  <si>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</si>
  <si>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</si>
  <si>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</si>
  <si>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</si>
  <si>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</si>
  <si>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</si>
  <si>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</si>
  <si>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</si>
  <si>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</si>
  <si>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</si>
  <si>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</si>
  <si>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</si>
  <si>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</si>
  <si>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</si>
  <si>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</si>
  <si>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</si>
  <si>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</si>
  <si>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</si>
  <si>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</si>
  <si>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</si>
  <si>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</si>
  <si>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</si>
  <si>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</si>
  <si>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</si>
  <si>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</si>
  <si>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</si>
  <si>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</si>
  <si>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</si>
  <si>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</si>
  <si>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</si>
  <si>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</si>
  <si>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</si>
  <si>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</si>
  <si>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</si>
  <si>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</si>
  <si>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</si>
  <si>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</si>
  <si>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</si>
  <si>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</si>
  <si>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</si>
  <si>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</si>
  <si>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</si>
  <si>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</si>
  <si>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</si>
  <si>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</si>
  <si>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</si>
  <si>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</si>
  <si>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</si>
  <si>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</si>
  <si>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</si>
  <si>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</si>
  <si>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</si>
  <si>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</si>
  <si>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</si>
  <si>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</si>
  <si>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</si>
  <si>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</si>
  <si>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</si>
  <si>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</si>
  <si>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</si>
  <si>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</si>
  <si>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</si>
  <si>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</si>
  <si>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</si>
  <si>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</si>
  <si>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</si>
  <si>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</si>
  <si>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</si>
  <si>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</si>
  <si>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</si>
  <si>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</si>
  <si>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</si>
  <si>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</si>
  <si>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</si>
  <si>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</si>
  <si>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</si>
  <si>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</si>
  <si>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</si>
  <si>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</si>
  <si>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</si>
  <si>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</si>
  <si>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</si>
  <si>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</si>
  <si>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</si>
  <si>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</si>
  <si>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</si>
  <si>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</si>
  <si>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</si>
  <si>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</si>
  <si>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</si>
  <si>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</si>
  <si>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</si>
  <si>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</si>
  <si>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</si>
  <si>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</si>
  <si>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</si>
  <si>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</si>
  <si>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</si>
  <si>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</si>
  <si>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</si>
  <si>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</si>
  <si>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</si>
  <si>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</si>
  <si>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</si>
  <si>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</si>
  <si>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</si>
  <si>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</si>
  <si>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</si>
  <si>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</si>
  <si>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</si>
  <si>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</si>
  <si>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</si>
  <si>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</si>
  <si>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</si>
  <si>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</si>
  <si>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</si>
  <si>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</si>
  <si>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</si>
  <si>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</si>
  <si>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</si>
  <si>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</si>
  <si>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</si>
  <si>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</si>
  <si>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</si>
  <si>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</si>
  <si>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</si>
  <si>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</si>
  <si>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</si>
  <si>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</si>
  <si>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</si>
  <si>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</si>
  <si>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</si>
  <si>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</si>
  <si>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</si>
  <si>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</si>
  <si>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</si>
  <si>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</si>
  <si>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</si>
  <si>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</si>
  <si>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</si>
  <si>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</si>
  <si>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</si>
  <si>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</si>
  <si>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</si>
  <si>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</si>
  <si>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</si>
  <si>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</si>
  <si>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</si>
  <si>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</si>
  <si>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</si>
  <si>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</si>
  <si>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</si>
  <si>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</si>
  <si>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</si>
  <si>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</si>
  <si>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</si>
  <si>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</si>
  <si>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</si>
  <si>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</si>
  <si>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</si>
  <si>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</si>
  <si>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</si>
  <si>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</si>
  <si>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</si>
  <si>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</si>
  <si>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</si>
  <si>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</si>
  <si>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</si>
  <si>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</si>
  <si>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</si>
  <si>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</si>
  <si>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</si>
  <si>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</si>
  <si>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</si>
  <si>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</si>
  <si>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</si>
  <si>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</si>
  <si>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</si>
  <si>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</si>
  <si>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</si>
  <si>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</si>
  <si>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</si>
  <si>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</si>
  <si>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</si>
  <si>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</si>
  <si>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</si>
  <si>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</si>
  <si>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</si>
  <si>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</si>
  <si>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</si>
  <si>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</si>
  <si>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</si>
  <si>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</si>
  <si>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</si>
  <si>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</si>
  <si>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</si>
  <si>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</si>
  <si>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</si>
  <si>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</si>
  <si>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</si>
  <si>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</si>
  <si>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</si>
  <si>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</si>
  <si>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</si>
  <si>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</si>
  <si>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</si>
  <si>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</si>
  <si>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</si>
  <si>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</si>
  <si>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</si>
  <si>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</si>
  <si>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</si>
  <si>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</si>
  <si>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</si>
  <si>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</si>
  <si>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</si>
  <si>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</si>
  <si>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</si>
  <si>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</si>
  <si>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</si>
  <si>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</si>
  <si>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</si>
  <si>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</si>
  <si>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</si>
  <si>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</si>
  <si>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</si>
  <si>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</si>
  <si>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</si>
  <si>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</si>
  <si>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</si>
  <si>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</si>
  <si>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</si>
  <si>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</si>
  <si>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</si>
  <si>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</si>
  <si>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</si>
  <si>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</si>
  <si>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</si>
  <si>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</si>
  <si>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</si>
  <si>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</si>
  <si>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</si>
  <si>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</si>
  <si>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</si>
  <si>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</si>
  <si>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</si>
  <si>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</si>
  <si>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</si>
  <si>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</si>
  <si>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</si>
  <si>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</si>
  <si>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</si>
  <si>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</si>
  <si>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</si>
  <si>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</si>
  <si>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</si>
  <si>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</si>
  <si>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</si>
  <si>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</si>
  <si>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</si>
  <si>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</si>
  <si>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</si>
  <si>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</si>
  <si>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</si>
  <si>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</si>
  <si>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</si>
  <si>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</si>
  <si>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</si>
  <si>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</si>
  <si>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</si>
  <si>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</si>
  <si>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</si>
  <si>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</si>
  <si>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</si>
  <si>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</si>
  <si>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</si>
  <si>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</si>
  <si>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</si>
  <si>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</si>
  <si>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</si>
  <si>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</si>
  <si>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</si>
  <si>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</si>
  <si>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</si>
  <si>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</si>
  <si>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</si>
  <si>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</si>
  <si>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</si>
  <si>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</si>
  <si>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</si>
  <si>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</si>
  <si>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</si>
  <si>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</si>
  <si>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</si>
  <si>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</si>
  <si>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</si>
  <si>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</si>
  <si>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</si>
  <si>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</si>
  <si>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</si>
  <si>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</si>
  <si>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</si>
  <si>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</si>
  <si>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</si>
  <si>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</si>
  <si>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</si>
  <si>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</si>
  <si>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</si>
  <si>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</si>
  <si>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</si>
  <si>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</si>
  <si>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</si>
  <si>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</si>
  <si>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</si>
  <si>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</si>
  <si>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</si>
  <si>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</si>
  <si>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</si>
  <si>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</si>
  <si>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</si>
  <si>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</si>
  <si>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</si>
  <si>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</si>
  <si>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</si>
  <si>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</si>
  <si>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</si>
  <si>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</si>
  <si>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</si>
  <si>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</si>
  <si>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</si>
  <si>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</si>
  <si>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</si>
  <si>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</si>
  <si>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</si>
  <si>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</si>
  <si>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</si>
  <si>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</si>
  <si>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</si>
  <si>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</si>
  <si>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</si>
  <si>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</si>
  <si>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</si>
  <si>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</si>
  <si>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</si>
  <si>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</si>
  <si>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</si>
  <si>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</si>
  <si>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</si>
  <si>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</si>
  <si>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</si>
  <si>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</si>
  <si>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</si>
  <si>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</si>
  <si>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</si>
  <si>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</si>
  <si>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</si>
  <si>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</si>
  <si>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</si>
  <si>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</si>
  <si>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</si>
  <si>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</si>
  <si>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</si>
  <si>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</si>
  <si>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</si>
  <si>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</si>
  <si>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</si>
  <si>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</si>
  <si>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</si>
  <si>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</si>
  <si>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</si>
  <si>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</si>
  <si>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</si>
  <si>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</si>
  <si>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</si>
  <si>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</si>
  <si>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</si>
  <si>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</si>
  <si>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</si>
  <si>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</si>
  <si>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</si>
  <si>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</si>
  <si>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</si>
  <si>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</si>
  <si>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</si>
  <si>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</si>
  <si>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</si>
  <si>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</si>
  <si>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</si>
  <si>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</si>
  <si>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</si>
  <si>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</si>
  <si>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</si>
  <si>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</si>
  <si>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</si>
  <si>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</si>
  <si>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</si>
  <si>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</si>
  <si>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</si>
  <si>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</si>
  <si>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</si>
  <si>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</si>
  <si>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</si>
  <si>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</si>
  <si>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</si>
  <si>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</si>
  <si>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</si>
  <si>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</si>
  <si>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</si>
  <si>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</si>
  <si>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</si>
  <si>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</si>
  <si>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</si>
  <si>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</si>
  <si>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</si>
  <si>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</si>
  <si>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</si>
  <si>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</si>
  <si>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</si>
  <si>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</si>
  <si>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</si>
  <si>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</si>
  <si>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</si>
  <si>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</si>
  <si>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</si>
  <si>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</si>
  <si>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</si>
  <si>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</si>
  <si>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</si>
  <si>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</si>
  <si>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</si>
  <si>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</si>
  <si>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</si>
  <si>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</si>
  <si>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</si>
  <si>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</si>
  <si>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</si>
  <si>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</si>
  <si>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</si>
  <si>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</si>
  <si>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</si>
  <si>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</si>
  <si>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</si>
  <si>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</si>
  <si>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</si>
  <si>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</si>
  <si>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</si>
  <si>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</si>
  <si>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</si>
  <si>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</si>
  <si>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</si>
  <si>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</si>
  <si>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</si>
  <si>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</si>
  <si>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</si>
  <si>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</si>
  <si>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</si>
  <si>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</si>
  <si>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</si>
  <si>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</si>
  <si>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</si>
  <si>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</si>
  <si>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</si>
  <si>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</si>
  <si>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</si>
  <si>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</si>
  <si>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</si>
  <si>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</si>
  <si>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</si>
  <si>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</si>
  <si>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</si>
  <si>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</si>
  <si>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</si>
  <si>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</si>
  <si>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</si>
  <si>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</si>
  <si>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</si>
  <si>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</si>
  <si>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</si>
  <si>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</si>
  <si>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</si>
  <si>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</si>
  <si>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</si>
  <si>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</si>
  <si>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</si>
  <si>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</si>
  <si>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</si>
  <si>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</si>
  <si>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</si>
  <si>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</si>
  <si>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</si>
  <si>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</si>
  <si>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</si>
  <si>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</si>
  <si>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</si>
  <si>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</si>
  <si>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</si>
  <si>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</si>
  <si>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</si>
  <si>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</si>
  <si>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</si>
  <si>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</si>
  <si>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</si>
  <si>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</si>
  <si>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</si>
  <si>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</si>
  <si>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</si>
  <si>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</si>
  <si>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</si>
  <si>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</si>
  <si>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</si>
  <si>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</si>
  <si>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</si>
  <si>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</si>
  <si>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</si>
  <si>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</si>
  <si>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</si>
  <si>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</si>
  <si>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</si>
  <si>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</si>
  <si>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</si>
  <si>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</si>
  <si>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</si>
  <si>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</si>
  <si>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</si>
  <si>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</si>
  <si>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</si>
  <si>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</si>
  <si>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</si>
  <si>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</si>
  <si>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</si>
  <si>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</si>
  <si>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</si>
  <si>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</si>
  <si>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</si>
  <si>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</si>
  <si>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</si>
  <si>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</si>
  <si>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</si>
  <si>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</si>
  <si>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</si>
  <si>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</si>
  <si>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</si>
  <si>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</si>
  <si>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</si>
  <si>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</si>
  <si>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</si>
  <si>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</si>
  <si>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</si>
  <si>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</si>
  <si>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</si>
  <si>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</si>
  <si>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</si>
  <si>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</si>
  <si>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</si>
  <si>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</si>
  <si>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</si>
  <si>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</si>
  <si>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</si>
  <si>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</si>
  <si>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</si>
  <si>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</si>
  <si>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</si>
  <si>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</si>
  <si>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</si>
  <si>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</si>
  <si>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</si>
  <si>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</si>
  <si>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</si>
  <si>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</si>
  <si>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</si>
  <si>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</si>
  <si>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</si>
  <si>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</si>
  <si>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</si>
  <si>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</si>
  <si>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</si>
  <si>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</si>
  <si>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</si>
  <si>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</si>
  <si>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</si>
  <si>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</si>
  <si>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</si>
  <si>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</si>
  <si>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</si>
  <si>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</si>
  <si>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</si>
  <si>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</si>
  <si>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</si>
  <si>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</si>
  <si>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</si>
  <si>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</si>
  <si>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</si>
  <si>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</si>
  <si>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</si>
  <si>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</si>
  <si>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</si>
  <si>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</si>
  <si>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</si>
  <si>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</si>
  <si>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</si>
  <si>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</si>
  <si>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</si>
  <si>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</si>
  <si>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</si>
  <si>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</si>
  <si>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</si>
  <si>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</si>
  <si>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</si>
  <si>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</si>
  <si>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</si>
  <si>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</si>
  <si>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</si>
  <si>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</si>
  <si>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</si>
  <si>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</si>
  <si>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</si>
  <si>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</si>
  <si>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</si>
  <si>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</si>
  <si>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</si>
  <si>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</si>
  <si>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</si>
  <si>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</si>
  <si>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</si>
  <si>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</si>
  <si>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</si>
  <si>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</si>
  <si>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</si>
  <si>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</si>
  <si>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</si>
  <si>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</si>
  <si>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</si>
  <si>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</si>
  <si>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</si>
  <si>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</si>
  <si>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</si>
  <si>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</si>
  <si>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</si>
  <si>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</si>
  <si>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</si>
  <si>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</si>
  <si>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</si>
  <si>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</si>
  <si>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</si>
  <si>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</si>
  <si>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</si>
  <si>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</si>
  <si>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</si>
  <si>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</si>
  <si>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</si>
  <si>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</si>
  <si>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</si>
  <si>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</si>
  <si>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</si>
  <si>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</si>
  <si>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</si>
  <si>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</si>
  <si>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</si>
  <si>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</si>
  <si>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</si>
  <si>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</si>
  <si>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</si>
  <si>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</si>
  <si>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</si>
  <si>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</si>
  <si>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</si>
  <si>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</si>
  <si>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</si>
  <si>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</si>
  <si>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</si>
  <si>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</si>
  <si>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</si>
  <si>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</si>
  <si>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</si>
  <si>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</si>
  <si>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</si>
  <si>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</si>
  <si>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</si>
  <si>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</si>
  <si>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</si>
  <si>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</si>
  <si>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</si>
  <si>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</si>
  <si>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</si>
  <si>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</si>
  <si>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</si>
  <si>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</si>
  <si>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</si>
  <si>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</si>
  <si>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</si>
  <si>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</si>
  <si>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</si>
  <si>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</si>
  <si>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</si>
  <si>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</si>
  <si>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</si>
  <si>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</si>
  <si>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</si>
  <si>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</si>
  <si>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</si>
  <si>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</si>
  <si>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</si>
  <si>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</si>
  <si>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</si>
  <si>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</si>
  <si>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</si>
  <si>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</si>
  <si>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</si>
  <si>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</si>
  <si>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</si>
  <si>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</si>
  <si>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</si>
  <si>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</si>
  <si>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</si>
  <si>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</si>
  <si>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</si>
  <si>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</si>
  <si>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</si>
  <si>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</si>
  <si>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</si>
  <si>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</si>
  <si>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</si>
  <si>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</si>
  <si>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</si>
  <si>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</si>
  <si>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</si>
  <si>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</si>
  <si>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</si>
  <si>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</si>
  <si>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</si>
  <si>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</si>
  <si>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</si>
  <si>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</si>
  <si>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</si>
  <si>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</si>
  <si>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</si>
  <si>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</si>
  <si>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</si>
  <si>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</si>
  <si>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</si>
  <si>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</si>
  <si>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</si>
  <si>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</si>
  <si>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</si>
  <si>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</si>
  <si>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</si>
  <si>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</si>
  <si>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</si>
  <si>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</si>
  <si>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</si>
  <si>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</si>
  <si>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</si>
  <si>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</si>
  <si>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</si>
  <si>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</si>
  <si>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</si>
  <si>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</si>
  <si>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</si>
  <si>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</si>
  <si>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</si>
  <si>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</si>
  <si>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</si>
  <si>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</si>
  <si>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</si>
  <si>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</si>
  <si>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</si>
  <si>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</si>
  <si>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</si>
  <si>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</si>
  <si>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</si>
  <si>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</si>
  <si>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</si>
  <si>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</si>
  <si>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</si>
  <si>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</si>
  <si>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</si>
  <si>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</si>
  <si>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</si>
  <si>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</si>
  <si>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</si>
  <si>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</si>
  <si>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</si>
  <si>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</si>
  <si>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</si>
  <si>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</si>
  <si>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</si>
  <si>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</si>
  <si>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</si>
  <si>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</si>
  <si>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</si>
  <si>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</si>
  <si>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</si>
  <si>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</si>
  <si>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</si>
  <si>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</si>
  <si>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</si>
  <si>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</si>
  <si>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</si>
  <si>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</si>
  <si>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</si>
  <si>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</si>
  <si>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</si>
  <si>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</si>
  <si>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</si>
  <si>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</si>
  <si>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</si>
  <si>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</si>
  <si>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</si>
  <si>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</si>
  <si>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</si>
  <si>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</si>
  <si>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</si>
  <si>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</si>
  <si>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</si>
  <si>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</si>
  <si>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</si>
  <si>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</si>
  <si>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</si>
  <si>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</si>
  <si>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</si>
  <si>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</si>
  <si>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</si>
  <si>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</si>
  <si>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</si>
  <si>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</si>
  <si>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</si>
  <si>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</si>
  <si>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</si>
  <si>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</si>
  <si>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</si>
  <si>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</si>
  <si>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</si>
  <si>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</si>
  <si>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</si>
  <si>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</si>
  <si>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</si>
  <si>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</si>
  <si>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</si>
  <si>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</si>
  <si>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</si>
  <si>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</si>
  <si>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</si>
  <si>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</si>
  <si>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</si>
  <si>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</si>
  <si>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</si>
  <si>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</si>
  <si>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</si>
  <si>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</si>
  <si>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</si>
  <si>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</si>
  <si>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</si>
  <si>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</si>
  <si>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</si>
  <si>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</si>
  <si>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</si>
  <si>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</si>
  <si>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</si>
  <si>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</si>
  <si>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</si>
  <si>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</si>
  <si>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</si>
  <si>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</si>
  <si>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</si>
  <si>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</si>
  <si>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</si>
  <si>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</si>
  <si>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</si>
  <si>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</si>
  <si>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</si>
  <si>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</si>
  <si>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</si>
  <si>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</si>
  <si>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</si>
  <si>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</si>
  <si>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</si>
  <si>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</si>
  <si>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</si>
  <si>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</si>
  <si>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</si>
  <si>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</si>
  <si>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</si>
  <si>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</si>
  <si>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</si>
  <si>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</si>
  <si>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</si>
  <si>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</si>
  <si>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</si>
  <si>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</si>
  <si>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</si>
  <si>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</si>
  <si>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</si>
  <si>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</si>
  <si>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</si>
  <si>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</si>
  <si>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</si>
  <si>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</si>
  <si>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</si>
  <si>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</si>
  <si>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</si>
  <si>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</si>
  <si>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</si>
  <si>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</si>
  <si>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</si>
  <si>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</si>
  <si>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</si>
  <si>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</si>
  <si>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</si>
  <si>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</si>
  <si>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</si>
  <si>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</si>
  <si>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</si>
  <si>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</si>
  <si>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</si>
  <si>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</si>
  <si>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</si>
  <si>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</si>
  <si>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</si>
  <si>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</si>
  <si>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</si>
  <si>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</si>
  <si>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</si>
  <si>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</si>
  <si>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</si>
  <si>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</si>
  <si>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</si>
  <si>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</si>
  <si>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</si>
  <si>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</si>
  <si>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</si>
  <si>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</si>
  <si>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</si>
  <si>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</si>
  <si>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</si>
  <si>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</si>
  <si>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</si>
  <si>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</si>
  <si>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</si>
  <si>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</si>
  <si>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</si>
  <si>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</si>
  <si>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</si>
  <si>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</si>
  <si>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</si>
  <si>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</si>
  <si>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</si>
  <si>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</si>
  <si>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</si>
  <si>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</si>
  <si>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</si>
  <si>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</si>
  <si>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</si>
  <si>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</si>
  <si>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</si>
  <si>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</si>
  <si>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</si>
  <si>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</si>
  <si>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</si>
  <si>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</si>
  <si>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</si>
  <si>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</si>
  <si>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</si>
  <si>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</si>
  <si>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</si>
  <si>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</si>
  <si>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</si>
  <si>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</si>
  <si>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</si>
  <si>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</si>
  <si>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</si>
  <si>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</si>
  <si>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</si>
  <si>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</si>
  <si>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</si>
  <si>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</si>
  <si>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</si>
  <si>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</si>
  <si>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</si>
  <si>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</si>
  <si>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</si>
  <si>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</si>
  <si>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</si>
  <si>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</si>
  <si>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</si>
  <si>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</si>
  <si>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</si>
  <si>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</si>
  <si>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</si>
  <si>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</si>
  <si>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</si>
  <si>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</si>
  <si>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</si>
  <si>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</si>
  <si>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</si>
  <si>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</si>
  <si>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</si>
  <si>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</si>
  <si>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</si>
  <si>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</si>
  <si>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</si>
  <si>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</si>
  <si>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</si>
  <si>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</si>
  <si>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</si>
  <si>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</si>
  <si>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</si>
  <si>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</si>
  <si>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</si>
  <si>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</si>
  <si>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</si>
  <si>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</si>
  <si>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</si>
  <si>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</si>
  <si>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</si>
  <si>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</si>
  <si>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</si>
  <si>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</si>
  <si>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</si>
  <si>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</si>
  <si>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</si>
  <si>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</si>
  <si>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</si>
  <si>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</si>
  <si>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</si>
  <si>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</si>
  <si>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</si>
  <si>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</si>
  <si>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</si>
  <si>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</si>
  <si>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</si>
  <si>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</si>
  <si>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</si>
  <si>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</si>
  <si>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</si>
  <si>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</si>
  <si>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</si>
  <si>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</si>
  <si>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</si>
  <si>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</si>
  <si>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</si>
  <si>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</si>
  <si>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</si>
  <si>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</si>
  <si>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</si>
  <si>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</si>
  <si>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</si>
  <si>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</si>
  <si>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</si>
  <si>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</si>
  <si>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</si>
  <si>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</si>
  <si>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</si>
  <si>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</si>
  <si>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</si>
  <si>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</si>
  <si>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</si>
  <si>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</si>
  <si>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</si>
  <si>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</si>
  <si>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</si>
  <si>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</si>
  <si>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</si>
  <si>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</si>
  <si>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</si>
  <si>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</si>
  <si>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</si>
  <si>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</si>
  <si>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</si>
  <si>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</si>
  <si>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</si>
  <si>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</si>
  <si>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</si>
  <si>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</si>
  <si>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</si>
  <si>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</si>
  <si>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</si>
  <si>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</si>
  <si>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</si>
  <si>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</si>
  <si>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</si>
  <si>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</si>
  <si>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</si>
  <si>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</si>
  <si>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</si>
  <si>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</si>
  <si>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</si>
  <si>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</si>
  <si>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</si>
  <si>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</si>
  <si>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</si>
  <si>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</si>
  <si>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</si>
  <si>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</si>
  <si>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</si>
  <si>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</si>
  <si>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</si>
  <si>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</si>
  <si>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</si>
  <si>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</si>
  <si>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</si>
  <si>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</si>
  <si>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</si>
  <si>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</si>
  <si>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</si>
  <si>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</si>
  <si>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</si>
  <si>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</si>
  <si>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</si>
  <si>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</si>
  <si>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</si>
  <si>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</si>
  <si>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</si>
  <si>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</si>
  <si>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</si>
  <si>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</si>
  <si>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</si>
  <si>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</si>
  <si>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</si>
  <si>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</si>
  <si>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</si>
  <si>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</si>
  <si>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</si>
  <si>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</si>
  <si>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</si>
  <si>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</si>
  <si>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</si>
  <si>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</si>
  <si>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</si>
  <si>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</si>
  <si>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</si>
  <si>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</si>
  <si>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</si>
  <si>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</si>
  <si>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</si>
  <si>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</si>
  <si>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</si>
  <si>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</si>
  <si>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</si>
  <si>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</si>
  <si>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</si>
  <si>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</si>
  <si>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</si>
  <si>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</si>
  <si>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</si>
  <si>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</si>
  <si>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</si>
  <si>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</si>
  <si>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</si>
  <si>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</si>
  <si>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</si>
  <si>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</si>
  <si>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</si>
  <si>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</si>
  <si>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</si>
  <si>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</si>
  <si>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</si>
  <si>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</si>
  <si>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</si>
  <si>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</si>
  <si>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</si>
  <si>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</si>
  <si>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</si>
  <si>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</si>
  <si>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</si>
  <si>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</si>
  <si>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</si>
  <si>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</si>
  <si>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</si>
  <si>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</si>
  <si>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</si>
  <si>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</si>
  <si>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</si>
  <si>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</si>
  <si>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</si>
  <si>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</si>
  <si>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</si>
  <si>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</si>
  <si>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</si>
  <si>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</si>
  <si>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</si>
  <si>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</si>
  <si>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</si>
  <si>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</si>
  <si>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</si>
  <si>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</si>
  <si>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</si>
  <si>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</si>
  <si>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</si>
  <si>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</si>
  <si>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</si>
  <si>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</si>
  <si>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</si>
  <si>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</si>
  <si>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</si>
  <si>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</si>
  <si>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</si>
  <si>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</si>
  <si>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</si>
  <si>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</si>
  <si>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</si>
  <si>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</si>
  <si>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</si>
  <si>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</si>
  <si>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</si>
  <si>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</si>
  <si>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</si>
  <si>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</si>
  <si>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</si>
  <si>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</si>
  <si>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</si>
  <si>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</si>
  <si>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</si>
  <si>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</si>
  <si>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</si>
  <si>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</si>
  <si>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</si>
  <si>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</si>
  <si>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</si>
  <si>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</si>
  <si>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</si>
  <si>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</si>
  <si>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</si>
  <si>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</si>
  <si>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</si>
  <si>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</si>
  <si>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</si>
  <si>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</si>
  <si>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</si>
  <si>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</si>
  <si>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</si>
  <si>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</si>
  <si>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</si>
  <si>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</si>
  <si>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</si>
  <si>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</si>
  <si>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</si>
  <si>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</si>
  <si>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</si>
  <si>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</si>
  <si>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</si>
  <si>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</si>
  <si>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</si>
  <si>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</si>
  <si>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</si>
  <si>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</si>
  <si>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</si>
  <si>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</si>
  <si>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</si>
  <si>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</si>
  <si>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</si>
  <si>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</si>
  <si>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</si>
  <si>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</si>
  <si>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</si>
  <si>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</si>
  <si>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</si>
  <si>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</si>
  <si>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</si>
  <si>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</si>
  <si>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</si>
  <si>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</si>
  <si>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</si>
  <si>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</si>
  <si>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</si>
  <si>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</si>
  <si>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</si>
  <si>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</si>
  <si>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</si>
  <si>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</si>
  <si>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</si>
  <si>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</si>
  <si>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</si>
  <si>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</si>
  <si>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</si>
  <si>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</si>
  <si>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</si>
  <si>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</si>
  <si>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</si>
  <si>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</si>
  <si>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</si>
  <si>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</si>
  <si>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</si>
  <si>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</si>
  <si>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</si>
  <si>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</si>
  <si>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</si>
  <si>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</si>
  <si>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</si>
  <si>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</si>
  <si>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</si>
  <si>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</si>
  <si>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</si>
  <si>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</si>
  <si>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</si>
  <si>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</si>
  <si>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</si>
  <si>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</si>
  <si>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</si>
  <si>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</si>
  <si>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</si>
  <si>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</si>
  <si>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</si>
  <si>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</si>
  <si>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</si>
  <si>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</si>
  <si>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</si>
  <si>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</si>
  <si>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</si>
  <si>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</si>
  <si>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</si>
  <si>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</si>
  <si>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</si>
  <si>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</si>
  <si>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</si>
  <si>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</si>
  <si>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</si>
  <si>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</si>
  <si>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</si>
  <si>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</si>
  <si>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</si>
  <si>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</si>
  <si>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</si>
  <si>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</si>
  <si>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</si>
  <si>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</si>
  <si>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</si>
  <si>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</si>
  <si>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</si>
  <si>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</si>
  <si>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</si>
  <si>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</si>
  <si>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</si>
  <si>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</si>
  <si>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</si>
  <si>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</si>
  <si>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</si>
  <si>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</si>
  <si>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</si>
  <si>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</si>
  <si>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</si>
  <si>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</si>
  <si>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</si>
  <si>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</si>
  <si>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</si>
  <si>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</si>
  <si>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</si>
  <si>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</si>
  <si>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</si>
  <si>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</si>
  <si>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</si>
  <si>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</si>
  <si>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</si>
  <si>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</si>
  <si>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</si>
  <si>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</si>
  <si>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</si>
  <si>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</si>
  <si>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</si>
  <si>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</si>
  <si>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</si>
  <si>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</si>
  <si>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</si>
  <si>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</si>
  <si>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</si>
  <si>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</si>
  <si>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</si>
  <si>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</si>
  <si>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</si>
  <si>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</si>
  <si>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</si>
  <si>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</si>
  <si>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</si>
  <si>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</si>
  <si>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</si>
  <si>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</si>
  <si>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</si>
  <si>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</si>
  <si>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</si>
  <si>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</si>
  <si>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</si>
  <si>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</si>
  <si>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</si>
  <si>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</si>
  <si>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</si>
  <si>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</si>
  <si>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</si>
  <si>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</si>
  <si>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</si>
  <si>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</si>
  <si>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</si>
  <si>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</si>
  <si>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</si>
  <si>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</si>
  <si>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</si>
  <si>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</si>
  <si>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</si>
  <si>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</si>
  <si>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</si>
  <si>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</si>
  <si>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</si>
  <si>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</si>
  <si>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</si>
  <si>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</si>
  <si>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</si>
  <si>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</si>
  <si>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</si>
  <si>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</si>
  <si>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</si>
  <si>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</si>
  <si>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</si>
  <si>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</si>
  <si>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</si>
  <si>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</si>
  <si>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</si>
  <si>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</si>
  <si>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</si>
  <si>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</si>
  <si>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</si>
  <si>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</si>
  <si>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</si>
  <si>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</si>
  <si>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</si>
  <si>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</si>
  <si>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</si>
  <si>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</si>
  <si>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</si>
  <si>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</si>
  <si>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</si>
  <si>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</si>
  <si>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</si>
  <si>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</si>
  <si>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</si>
  <si>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</si>
  <si>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</si>
  <si>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</si>
  <si>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</si>
  <si>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</si>
  <si>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</si>
  <si>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</si>
  <si>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</si>
  <si>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</si>
  <si>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</si>
  <si>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</si>
  <si>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</si>
  <si>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</si>
  <si>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</si>
  <si>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</si>
  <si>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</si>
  <si>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</si>
  <si>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</si>
  <si>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</si>
  <si>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</si>
  <si>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</si>
  <si>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</si>
  <si>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</si>
  <si>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</si>
  <si>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</si>
  <si>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</si>
  <si>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</si>
  <si>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</si>
  <si>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</si>
  <si>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</si>
  <si>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</si>
  <si>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</si>
  <si>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</si>
  <si>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</si>
  <si>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</si>
  <si>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</si>
  <si>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</si>
  <si>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</si>
  <si>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</si>
  <si>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</si>
  <si>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</si>
  <si>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</si>
  <si>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</si>
  <si>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</si>
  <si>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</si>
  <si>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</si>
  <si>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</si>
  <si>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</si>
  <si>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</si>
  <si>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</si>
  <si>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</si>
  <si>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</si>
  <si>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</si>
  <si>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</si>
  <si>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</si>
  <si>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</si>
  <si>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</si>
  <si>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</si>
  <si>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</si>
  <si>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</si>
  <si>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</si>
  <si>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</si>
  <si>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</si>
  <si>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</si>
  <si>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</si>
  <si>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</si>
  <si>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</si>
  <si>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</si>
  <si>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</si>
  <si>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</si>
  <si>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</si>
  <si>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</si>
  <si>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</si>
  <si>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</si>
  <si>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</si>
  <si>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</si>
  <si>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</si>
  <si>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</si>
  <si>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</si>
  <si>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</si>
  <si>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</si>
  <si>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</si>
  <si>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</si>
  <si>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</si>
  <si>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</si>
  <si>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</si>
  <si>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</si>
  <si>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</si>
  <si>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</si>
  <si>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</si>
  <si>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</si>
  <si>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</si>
  <si>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</si>
  <si>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</si>
  <si>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</si>
  <si>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</si>
  <si>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</si>
  <si>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</si>
  <si>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</si>
  <si>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</si>
  <si>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</si>
  <si>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</si>
  <si>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</si>
  <si>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</si>
  <si>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</si>
  <si>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</si>
  <si>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</si>
  <si>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</si>
  <si>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</si>
  <si>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</si>
  <si>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</si>
  <si>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</si>
  <si>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</si>
  <si>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</si>
  <si>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</si>
  <si>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</si>
  <si>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</si>
  <si>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</si>
  <si>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</si>
  <si>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</si>
  <si>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</si>
  <si>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</si>
  <si>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</si>
  <si>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</si>
  <si>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</si>
  <si>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</si>
  <si>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</si>
  <si>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</si>
  <si>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</si>
  <si>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</si>
  <si>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</si>
  <si>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</si>
  <si>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</si>
  <si>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</si>
  <si>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</si>
  <si>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</si>
  <si>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</si>
  <si>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</si>
  <si>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</si>
  <si>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</si>
  <si>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</si>
  <si>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</si>
  <si>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</si>
  <si>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</si>
  <si>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</si>
  <si>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</si>
  <si>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</si>
  <si>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</si>
  <si>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</si>
  <si>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</si>
  <si>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</si>
  <si>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</si>
  <si>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</si>
  <si>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</si>
  <si>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</si>
  <si>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</si>
  <si>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</si>
  <si>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</si>
  <si>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</si>
  <si>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</si>
  <si>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</si>
  <si>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</si>
  <si>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</si>
  <si>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</si>
  <si>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</si>
  <si>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</si>
  <si>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</si>
  <si>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</si>
  <si>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</si>
  <si>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</si>
  <si>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</si>
  <si>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</si>
  <si>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</si>
  <si>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</si>
  <si>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</si>
  <si>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</si>
  <si>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</si>
  <si>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</si>
  <si>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</si>
  <si>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</si>
  <si>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</si>
  <si>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</si>
  <si>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</si>
  <si>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</si>
  <si>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</si>
  <si>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</si>
  <si>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</si>
  <si>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</si>
  <si>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</si>
  <si>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</si>
  <si>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</si>
  <si>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</si>
  <si>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</si>
  <si>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</si>
  <si>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</si>
  <si>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</si>
  <si>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</si>
  <si>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</si>
  <si>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</si>
  <si>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</si>
  <si>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</si>
  <si>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</si>
  <si>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</si>
  <si>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</si>
  <si>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</si>
  <si>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</si>
  <si>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</si>
  <si>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</si>
  <si>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</si>
  <si>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</si>
  <si>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</si>
  <si>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</si>
  <si>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</si>
  <si>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</si>
  <si>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</si>
  <si>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</si>
  <si>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</si>
  <si>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</si>
  <si>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</si>
  <si>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</si>
  <si>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</si>
  <si>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</si>
  <si>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</si>
  <si>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</si>
  <si>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</si>
  <si>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</si>
  <si>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</si>
  <si>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</si>
  <si>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</si>
  <si>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</si>
  <si>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</si>
  <si>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</si>
  <si>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</si>
  <si>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</si>
  <si>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</si>
  <si>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</si>
  <si>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</si>
  <si>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</si>
  <si>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</si>
  <si>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</si>
  <si>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</si>
  <si>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</si>
  <si>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</si>
  <si>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</si>
  <si>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</si>
  <si>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</si>
  <si>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</si>
  <si>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</si>
  <si>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</si>
  <si>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</si>
  <si>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</si>
  <si>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</si>
  <si>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</si>
  <si>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</si>
  <si>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</si>
  <si>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</si>
  <si>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</si>
  <si>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</si>
  <si>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</si>
  <si>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</si>
  <si>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</si>
  <si>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</si>
  <si>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</si>
  <si>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</si>
  <si>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</si>
  <si>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</si>
  <si>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</si>
  <si>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</si>
  <si>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</si>
  <si>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</si>
  <si>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</si>
  <si>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</si>
  <si>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</si>
  <si>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</si>
  <si>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</si>
  <si>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</si>
  <si>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</si>
  <si>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</si>
  <si>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</si>
  <si>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</si>
  <si>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</si>
  <si>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</si>
  <si>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</si>
  <si>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</si>
  <si>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</si>
  <si>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</si>
  <si>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</si>
  <si>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</si>
  <si>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</si>
  <si>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</si>
  <si>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</si>
  <si>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</si>
  <si>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</si>
  <si>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</si>
  <si>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</si>
  <si>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</si>
  <si>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</si>
  <si>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</si>
  <si>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</si>
  <si>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</si>
  <si>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</si>
  <si>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</si>
  <si>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</si>
  <si>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</si>
  <si>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</si>
  <si>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</si>
  <si>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</si>
  <si>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</si>
  <si>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</si>
  <si>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</si>
  <si>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</si>
  <si>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</si>
  <si>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</si>
  <si>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</si>
  <si>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</si>
  <si>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</si>
  <si>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</si>
  <si>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</si>
  <si>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</si>
  <si>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</si>
  <si>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</si>
  <si>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</si>
  <si>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</si>
  <si>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</si>
  <si>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</si>
  <si>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</si>
  <si>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</si>
  <si>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</si>
  <si>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</si>
  <si>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</si>
  <si>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</si>
  <si>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</si>
  <si>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</si>
  <si>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</si>
  <si>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</si>
  <si>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</si>
  <si>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</si>
  <si>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</si>
  <si>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</si>
  <si>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</si>
  <si>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</si>
  <si>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</si>
  <si>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</si>
  <si>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</si>
  <si>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</si>
  <si>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</si>
  <si>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</si>
  <si>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</si>
  <si>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</si>
  <si>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</si>
  <si>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</si>
  <si>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</si>
  <si>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</si>
  <si>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</si>
  <si>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</si>
  <si>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</si>
  <si>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</si>
  <si>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</si>
  <si>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</si>
  <si>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</si>
  <si>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</si>
  <si>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</si>
  <si>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</si>
  <si>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</si>
  <si>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</si>
  <si>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</si>
  <si>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</si>
  <si>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</si>
  <si>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</si>
  <si>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</si>
  <si>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</si>
  <si>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</si>
  <si>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</si>
  <si>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</si>
  <si>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</si>
  <si>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</si>
  <si>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</si>
  <si>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</si>
  <si>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</si>
  <si>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</si>
  <si>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</si>
  <si>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</si>
  <si>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</si>
  <si>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</si>
  <si>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</si>
  <si>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</si>
  <si>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</si>
  <si>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</si>
  <si>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</si>
  <si>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</si>
  <si>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</si>
  <si>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</si>
  <si>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</si>
  <si>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</si>
  <si>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</si>
  <si>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</si>
  <si>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</si>
  <si>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</si>
  <si>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</si>
  <si>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</si>
  <si>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</si>
  <si>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</si>
  <si>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</si>
  <si>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</si>
  <si>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</si>
  <si>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</si>
  <si>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</si>
  <si>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</si>
  <si>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</si>
  <si>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</si>
  <si>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</si>
  <si>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</si>
  <si>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</si>
  <si>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</si>
  <si>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</si>
  <si>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</si>
  <si>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</si>
  <si>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</si>
  <si>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</si>
  <si>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</si>
  <si>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</si>
  <si>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</si>
  <si>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</si>
  <si>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</si>
  <si>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</si>
  <si>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</si>
  <si>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</si>
  <si>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</si>
  <si>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</si>
  <si>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</si>
  <si>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</si>
  <si>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</si>
  <si>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</si>
  <si>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</si>
  <si>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</si>
  <si>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</si>
  <si>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</si>
  <si>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</si>
  <si>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</si>
  <si>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</si>
  <si>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</si>
  <si>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</si>
  <si>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</si>
  <si>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</si>
  <si>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</si>
  <si>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</si>
  <si>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</si>
  <si>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</si>
  <si>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</si>
  <si>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</si>
  <si>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</si>
  <si>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</si>
  <si>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</si>
  <si>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</si>
  <si>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</si>
  <si>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</si>
  <si>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</si>
  <si>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</si>
  <si>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</si>
  <si>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</si>
  <si>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</si>
  <si>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</si>
  <si>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</si>
  <si>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</si>
  <si>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</si>
  <si>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</si>
  <si>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</si>
  <si>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</si>
  <si>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</si>
  <si>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</si>
  <si>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</si>
  <si>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</si>
  <si>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</si>
  <si>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</si>
  <si>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</si>
  <si>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</si>
  <si>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</si>
  <si>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</si>
  <si>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</si>
  <si>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</si>
  <si>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</si>
  <si>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</si>
  <si>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</si>
  <si>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</si>
  <si>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</si>
  <si>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</si>
  <si>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</si>
  <si>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</si>
  <si>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</si>
  <si>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</si>
  <si>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</si>
  <si>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</si>
  <si>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</si>
  <si>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</si>
  <si>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</si>
  <si>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</si>
  <si>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</si>
  <si>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</si>
  <si>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</si>
  <si>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</si>
  <si>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</si>
  <si>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</si>
  <si>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</si>
  <si>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</si>
  <si>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</si>
  <si>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</si>
  <si>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</si>
  <si>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</si>
  <si>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</si>
  <si>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</si>
  <si>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</si>
  <si>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</si>
  <si>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</si>
  <si>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</si>
  <si>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</si>
  <si>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</si>
  <si>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</si>
  <si>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</si>
  <si>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</si>
  <si>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</si>
  <si>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</si>
  <si>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</si>
  <si>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</si>
  <si>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</si>
  <si>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</si>
  <si>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</si>
  <si>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</si>
  <si>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</si>
  <si>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</si>
  <si>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</si>
  <si>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</si>
  <si>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</si>
  <si>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</si>
  <si>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</si>
  <si>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</si>
  <si>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</si>
  <si>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</si>
  <si>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</si>
  <si>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</si>
  <si>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</si>
  <si>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</si>
  <si>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</si>
  <si>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</si>
  <si>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</si>
  <si>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</si>
  <si>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</si>
  <si>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</si>
  <si>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</si>
  <si>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</si>
  <si>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</si>
  <si>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</si>
  <si>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</si>
  <si>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</si>
  <si>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</si>
  <si>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</si>
  <si>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</si>
  <si>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</si>
  <si>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</si>
  <si>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</si>
  <si>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</si>
  <si>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</si>
  <si>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</si>
  <si>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</si>
  <si>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</si>
  <si>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</si>
  <si>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</si>
  <si>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</si>
  <si>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</si>
  <si>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</si>
  <si>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</si>
  <si>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</si>
  <si>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</si>
  <si>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</si>
  <si>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</si>
  <si>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</si>
  <si>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</si>
  <si>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</si>
  <si>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</si>
  <si>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</si>
  <si>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</si>
  <si>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</si>
  <si>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</si>
  <si>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</si>
  <si>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</si>
  <si>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</si>
  <si>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</si>
  <si>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</si>
  <si>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</si>
  <si>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</si>
  <si>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</si>
  <si>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</si>
  <si>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</si>
  <si>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</si>
  <si>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</si>
  <si>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</si>
  <si>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</si>
  <si>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</si>
  <si>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</si>
  <si>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</si>
  <si>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</si>
  <si>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</si>
  <si>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</si>
  <si>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</si>
  <si>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</si>
  <si>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</si>
  <si>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</si>
  <si>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</si>
  <si>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</si>
  <si>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</si>
  <si>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</si>
  <si>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</si>
  <si>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</si>
  <si>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</si>
  <si>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</si>
  <si>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</si>
  <si>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</si>
  <si>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</si>
  <si>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</si>
  <si>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</si>
  <si>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</si>
  <si>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</si>
  <si>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</si>
  <si>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</si>
  <si>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</si>
  <si>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</si>
  <si>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</si>
  <si>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</si>
  <si>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</si>
  <si>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</si>
  <si>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</si>
  <si>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</si>
  <si>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</si>
  <si>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</si>
  <si>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</si>
  <si>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</si>
  <si>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</si>
  <si>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</si>
  <si>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</si>
  <si>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</si>
  <si>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</si>
  <si>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</si>
  <si>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</si>
  <si>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</si>
  <si>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</si>
  <si>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</si>
  <si>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</si>
  <si>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</si>
  <si>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</si>
  <si>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</si>
  <si>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</si>
  <si>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</si>
  <si>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</si>
  <si>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</si>
  <si>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</si>
  <si>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</si>
  <si>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</si>
  <si>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</si>
  <si>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</si>
  <si>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</si>
  <si>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</si>
  <si>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</si>
  <si>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</si>
  <si>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</si>
  <si>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</si>
  <si>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</si>
  <si>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</si>
  <si>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</si>
  <si>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</si>
  <si>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</si>
  <si>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</si>
  <si>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</si>
  <si>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</si>
  <si>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</si>
  <si>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</si>
  <si>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</si>
  <si>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</si>
  <si>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</si>
  <si>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</si>
  <si>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</si>
  <si>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</si>
  <si>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</si>
  <si>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</si>
  <si>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</si>
  <si>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</si>
  <si>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</si>
  <si>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</si>
  <si>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</si>
  <si>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</si>
  <si>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</si>
  <si>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</si>
  <si>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</si>
  <si>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</si>
  <si>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</si>
  <si>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</si>
  <si>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</si>
  <si>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</si>
  <si>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</si>
  <si>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</si>
  <si>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</si>
  <si>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</si>
  <si>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</si>
  <si>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</si>
  <si>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</si>
  <si>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</si>
  <si>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</si>
  <si>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</si>
  <si>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</si>
  <si>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</si>
  <si>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</si>
  <si>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</si>
  <si>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</si>
  <si>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</si>
  <si>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</si>
  <si>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</si>
  <si>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</si>
  <si>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</si>
  <si>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</si>
  <si>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</si>
  <si>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</si>
  <si>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</si>
  <si>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</si>
  <si>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</si>
  <si>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</si>
  <si>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</si>
  <si>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</si>
  <si>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</si>
  <si>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</si>
  <si>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</si>
  <si>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</si>
  <si>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</si>
  <si>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</si>
  <si>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</si>
  <si>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</si>
  <si>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</si>
  <si>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</si>
  <si>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</si>
  <si>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</si>
  <si>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</si>
  <si>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</si>
  <si>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</si>
  <si>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</si>
  <si>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</si>
  <si>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</si>
  <si>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</si>
  <si>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</si>
  <si>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</si>
  <si>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</si>
  <si>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</si>
  <si>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</si>
  <si>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</si>
  <si>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</si>
  <si>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</si>
  <si>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</si>
  <si>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</si>
  <si>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</si>
  <si>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</si>
  <si>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</si>
  <si>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</si>
  <si>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</si>
  <si>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</si>
  <si>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</si>
  <si>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</si>
  <si>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</si>
  <si>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</si>
  <si>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</si>
  <si>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</si>
  <si>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</si>
  <si>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</si>
  <si>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</si>
  <si>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</si>
  <si>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</si>
  <si>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</si>
  <si>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</si>
  <si>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</si>
  <si>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</si>
  <si>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</si>
  <si>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</si>
  <si>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</si>
  <si>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</si>
  <si>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</si>
  <si>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</si>
  <si>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</si>
  <si>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</si>
  <si>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</si>
  <si>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</si>
  <si>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</si>
  <si>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</si>
  <si>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</si>
  <si>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</si>
  <si>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</si>
  <si>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</si>
  <si>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</si>
  <si>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</si>
  <si>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</si>
  <si>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</si>
  <si>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</si>
  <si>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</si>
  <si>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</si>
  <si>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</si>
  <si>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</si>
  <si>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</si>
  <si>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</si>
  <si>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</si>
  <si>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</si>
  <si>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</si>
  <si>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</si>
  <si>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</si>
  <si>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</si>
  <si>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</si>
  <si>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</si>
  <si>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</si>
  <si>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</si>
  <si>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</si>
  <si>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</si>
  <si>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</si>
  <si>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</si>
  <si>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</si>
  <si>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</si>
  <si>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</si>
  <si>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</si>
  <si>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</si>
  <si>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</si>
  <si>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</si>
  <si>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</si>
  <si>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</si>
  <si>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</si>
  <si>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</si>
  <si>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</si>
  <si>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</si>
  <si>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</si>
  <si>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</si>
  <si>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</si>
  <si>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</si>
  <si>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</si>
  <si>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</si>
  <si>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</si>
  <si>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</si>
  <si>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</si>
  <si>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</si>
  <si>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</si>
  <si>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</si>
  <si>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</si>
  <si>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</si>
  <si>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</si>
  <si>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</si>
  <si>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</si>
  <si>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</si>
  <si>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</si>
  <si>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</si>
  <si>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</si>
  <si>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</si>
  <si>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</si>
  <si>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</si>
  <si>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</si>
  <si>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</si>
  <si>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</si>
  <si>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</si>
  <si>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</si>
  <si>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</si>
  <si>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</si>
  <si>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</si>
  <si>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</si>
  <si>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</si>
  <si>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</si>
  <si>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</si>
  <si>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</si>
  <si>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</si>
  <si>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</si>
  <si>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</si>
  <si>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</si>
  <si>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</si>
  <si>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</si>
  <si>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</si>
  <si>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</si>
  <si>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</si>
  <si>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</si>
  <si>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</si>
  <si>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</si>
  <si>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</si>
  <si>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</si>
  <si>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</si>
  <si>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</si>
  <si>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</si>
  <si>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</si>
  <si>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</si>
  <si>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</si>
  <si>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</si>
  <si>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</si>
  <si>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</si>
  <si>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</si>
  <si>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</si>
  <si>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</si>
  <si>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</si>
  <si>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</si>
  <si>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</si>
  <si>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</si>
  <si>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</si>
  <si>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</si>
  <si>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</si>
  <si>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</si>
  <si>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</si>
  <si>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</si>
  <si>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</si>
  <si>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</si>
  <si>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</si>
  <si>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</si>
  <si>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</si>
  <si>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</si>
  <si>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</si>
  <si>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</si>
  <si>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</si>
  <si>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</si>
  <si>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</si>
  <si>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</si>
  <si>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</si>
  <si>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</si>
  <si>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</si>
  <si>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</si>
  <si>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</si>
  <si>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</si>
  <si>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</si>
  <si>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</si>
  <si>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</si>
  <si>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</si>
  <si>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</si>
  <si>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</si>
  <si>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</si>
  <si>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</si>
  <si>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</si>
  <si>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</si>
  <si>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</si>
  <si>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</si>
  <si>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</si>
  <si>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</si>
  <si>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</si>
  <si>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</si>
  <si>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</si>
  <si>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</si>
  <si>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</si>
  <si>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</si>
  <si>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</si>
  <si>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</si>
  <si>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</si>
  <si>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</si>
  <si>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</si>
  <si>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</si>
  <si>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</si>
  <si>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</si>
  <si>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</si>
  <si>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</si>
  <si>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</si>
  <si>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</si>
  <si>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</si>
  <si>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</si>
  <si>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</si>
  <si>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</si>
  <si>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</si>
  <si>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</si>
  <si>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</si>
  <si>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</si>
  <si>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</si>
  <si>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</si>
  <si>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</si>
  <si>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</si>
  <si>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</si>
  <si>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</si>
  <si>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</si>
  <si>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</si>
  <si>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</si>
  <si>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</si>
  <si>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</si>
  <si>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</si>
  <si>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</si>
  <si>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</si>
  <si>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</si>
  <si>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</si>
  <si>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</si>
  <si>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</si>
  <si>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</si>
  <si>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</si>
  <si>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</si>
  <si>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</si>
  <si>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</si>
  <si>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</si>
  <si>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</si>
  <si>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</si>
  <si>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</si>
  <si>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</si>
  <si>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</si>
  <si>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</si>
  <si>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</si>
  <si>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</si>
  <si>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</si>
  <si>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</si>
  <si>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</si>
  <si>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</si>
  <si>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</si>
  <si>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</si>
  <si>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</si>
  <si>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</si>
  <si>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</si>
  <si>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</si>
  <si>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</si>
  <si>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</si>
  <si>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</si>
  <si>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</si>
  <si>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</si>
  <si>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</si>
  <si>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</si>
  <si>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</si>
  <si>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</si>
  <si>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</si>
  <si>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</si>
  <si>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</si>
  <si>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</si>
  <si>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</si>
  <si>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</si>
  <si>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</si>
  <si>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</si>
  <si>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</si>
  <si>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</si>
  <si>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</si>
  <si>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</si>
  <si>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</si>
  <si>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</si>
  <si>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</si>
  <si>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</si>
  <si>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</si>
  <si>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</si>
  <si>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</si>
  <si>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</si>
  <si>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</si>
  <si>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</si>
  <si>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</si>
  <si>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</si>
  <si>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</si>
  <si>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</si>
  <si>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</si>
  <si>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</si>
  <si>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</si>
  <si>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</si>
  <si>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</si>
  <si>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</si>
  <si>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</si>
  <si>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</si>
  <si>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</si>
  <si>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</si>
  <si>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</si>
  <si>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</si>
  <si>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</si>
  <si>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</si>
  <si>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</si>
  <si>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</si>
  <si>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</si>
  <si>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</si>
  <si>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</si>
  <si>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</si>
  <si>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</si>
  <si>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</si>
  <si>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</si>
  <si>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</si>
  <si>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</si>
  <si>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</si>
  <si>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</si>
  <si>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</si>
  <si>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</si>
  <si>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</si>
  <si>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</si>
  <si>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</si>
  <si>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</si>
  <si>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</si>
  <si>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</si>
  <si>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</si>
  <si>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</si>
  <si>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</si>
  <si>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</si>
  <si>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</si>
  <si>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</si>
  <si>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</si>
  <si>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</si>
  <si>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</si>
  <si>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</si>
  <si>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</si>
  <si>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</si>
  <si>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</si>
  <si>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</si>
  <si>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</si>
  <si>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</si>
  <si>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</si>
  <si>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</si>
  <si>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</si>
  <si>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</si>
  <si>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</si>
  <si>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</si>
  <si>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</si>
  <si>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</si>
  <si>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</si>
  <si>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</si>
  <si>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</si>
  <si>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</si>
  <si>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</si>
  <si>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</si>
  <si>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</si>
  <si>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</si>
  <si>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</si>
  <si>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</si>
  <si>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</si>
  <si>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</si>
  <si>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</si>
  <si>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</si>
  <si>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</si>
  <si>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</si>
  <si>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</si>
  <si>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</si>
  <si>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</si>
  <si>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</si>
  <si>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</si>
  <si>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</si>
  <si>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</si>
  <si>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</si>
  <si>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</si>
  <si>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</si>
  <si>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</si>
  <si>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</si>
  <si>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</si>
  <si>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</si>
  <si>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</si>
  <si>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</si>
  <si>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</si>
  <si>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</si>
  <si>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</si>
  <si>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</si>
  <si>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</si>
  <si>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</si>
  <si>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</si>
  <si>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</si>
  <si>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</si>
  <si>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</si>
  <si>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</si>
  <si>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</si>
  <si>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</si>
  <si>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</si>
  <si>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</si>
  <si>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</si>
  <si>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</si>
  <si>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</si>
  <si>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</si>
  <si>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</si>
  <si>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</si>
  <si>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</si>
  <si>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</si>
  <si>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</si>
  <si>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</si>
  <si>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</si>
  <si>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</si>
  <si>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</si>
  <si>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</si>
  <si>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</si>
  <si>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</si>
  <si>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</si>
  <si>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</si>
  <si>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</si>
  <si>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</si>
  <si>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</si>
  <si>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</si>
  <si>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</si>
  <si>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</si>
  <si>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</si>
  <si>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</si>
  <si>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</si>
  <si>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</si>
  <si>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</si>
  <si>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</si>
  <si>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</si>
  <si>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</si>
  <si>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</si>
  <si>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</si>
  <si>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</si>
  <si>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</si>
  <si>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</si>
  <si>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</si>
  <si>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</si>
  <si>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</si>
  <si>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</si>
  <si>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</si>
  <si>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</si>
  <si>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</si>
  <si>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</si>
  <si>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</si>
  <si>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</si>
  <si>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</si>
  <si>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</si>
  <si>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</si>
  <si>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</si>
  <si>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</si>
  <si>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</si>
  <si>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</si>
  <si>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</si>
  <si>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</si>
  <si>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</si>
  <si>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</si>
  <si>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</si>
  <si>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</si>
  <si>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</si>
  <si>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</si>
  <si>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</si>
  <si>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</si>
  <si>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</si>
  <si>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</si>
  <si>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</si>
  <si>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</si>
  <si>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</si>
  <si>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</si>
  <si>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</si>
  <si>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</si>
  <si>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</si>
  <si>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</si>
  <si>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</si>
  <si>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</si>
  <si>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</si>
  <si>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</si>
  <si>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</si>
  <si>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</si>
  <si>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</si>
  <si>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</si>
  <si>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</si>
  <si>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</si>
  <si>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</si>
  <si>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</si>
  <si>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</si>
  <si>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</si>
  <si>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</si>
  <si>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</si>
  <si>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</si>
  <si>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</si>
  <si>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</si>
  <si>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</si>
  <si>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</si>
  <si>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</si>
  <si>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</si>
  <si>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</si>
  <si>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</si>
  <si>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</si>
  <si>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</si>
  <si>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</si>
  <si>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</si>
  <si>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</si>
  <si>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</si>
  <si>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</si>
  <si>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</si>
  <si>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</si>
  <si>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</si>
  <si>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</si>
  <si>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</si>
  <si>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</si>
  <si>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</si>
  <si>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</si>
  <si>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</si>
  <si>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</si>
  <si>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</si>
  <si>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</si>
  <si>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</si>
  <si>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</si>
  <si>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</si>
  <si>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</si>
  <si>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</si>
  <si>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</si>
  <si>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</si>
  <si>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</si>
  <si>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</si>
  <si>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</si>
  <si>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</si>
  <si>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</si>
  <si>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</si>
  <si>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</si>
  <si>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</si>
  <si>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</si>
  <si>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</si>
  <si>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</si>
  <si>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</si>
  <si>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</si>
  <si>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</si>
  <si>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</si>
  <si>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</si>
  <si>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</si>
  <si>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</si>
  <si>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</si>
  <si>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</si>
  <si>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</si>
  <si>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</si>
  <si>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</si>
  <si>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</si>
  <si>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</si>
  <si>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</si>
  <si>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</si>
  <si>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</si>
  <si>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</si>
  <si>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</si>
  <si>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</si>
  <si>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</si>
  <si>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</si>
  <si>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</si>
  <si>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</si>
  <si>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</si>
  <si>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</si>
  <si>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</si>
  <si>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</si>
  <si>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</si>
  <si>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</si>
  <si>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</si>
  <si>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</si>
  <si>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</si>
  <si>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</si>
  <si>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</si>
  <si>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</si>
  <si>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</si>
  <si>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</si>
  <si>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</si>
  <si>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</si>
  <si>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</si>
  <si>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</si>
  <si>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</si>
  <si>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</si>
  <si>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</si>
  <si>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</si>
  <si>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</si>
  <si>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</si>
  <si>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</si>
  <si>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</si>
  <si>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</si>
  <si>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</si>
  <si>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</si>
  <si>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</si>
  <si>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</si>
  <si>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</si>
  <si>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</si>
  <si>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</si>
  <si>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</si>
  <si>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</si>
  <si>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</si>
  <si>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</si>
  <si>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</si>
  <si>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</si>
  <si>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</si>
  <si>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</si>
  <si>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</si>
  <si>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</si>
  <si>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</si>
  <si>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</si>
  <si>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</si>
  <si>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</si>
  <si>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</si>
  <si>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</si>
  <si>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</si>
  <si>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</si>
  <si>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</si>
  <si>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</si>
  <si>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</si>
  <si>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</si>
  <si>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</si>
  <si>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</si>
  <si>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</si>
  <si>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</si>
  <si>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</si>
  <si>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</si>
  <si>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</si>
  <si>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</si>
  <si>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</si>
  <si>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</si>
  <si>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</si>
  <si>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</si>
  <si>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</si>
  <si>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</si>
  <si>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</si>
  <si>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</si>
  <si>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</si>
  <si>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</si>
  <si>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</si>
  <si>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</si>
  <si>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</si>
  <si>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</si>
  <si>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</si>
  <si>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</si>
  <si>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</si>
  <si>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</si>
  <si>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</si>
  <si>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</si>
  <si>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</si>
  <si>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</si>
  <si>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</si>
  <si>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</si>
  <si>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</si>
  <si>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</si>
  <si>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</si>
  <si>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</si>
  <si>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</si>
  <si>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</si>
  <si>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</si>
  <si>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</si>
  <si>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</si>
  <si>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</si>
  <si>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</si>
  <si>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</si>
  <si>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</si>
  <si>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</si>
  <si>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</si>
  <si>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</si>
  <si>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</si>
  <si>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</si>
  <si>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</si>
  <si>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</si>
  <si>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</si>
  <si>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</si>
  <si>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</si>
  <si>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</si>
  <si>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</si>
  <si>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</si>
  <si>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</si>
  <si>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</si>
  <si>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</si>
  <si>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</si>
  <si>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</si>
  <si>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</si>
  <si>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</si>
  <si>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</si>
  <si>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</si>
  <si>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</si>
  <si>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</si>
  <si>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</si>
  <si>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</si>
  <si>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</si>
  <si>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</si>
  <si>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</si>
  <si>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</si>
  <si>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</si>
  <si>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</si>
  <si>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</si>
  <si>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</si>
  <si>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</si>
  <si>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</si>
  <si>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</si>
  <si>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</si>
  <si>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</si>
  <si>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</si>
  <si>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</si>
  <si>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</si>
  <si>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</si>
  <si>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</si>
  <si>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</si>
  <si>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</si>
  <si>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</si>
  <si>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</si>
  <si>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</si>
  <si>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</si>
  <si>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</si>
  <si>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</si>
  <si>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</si>
  <si>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</si>
  <si>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</si>
  <si>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</si>
  <si>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</si>
  <si>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</si>
  <si>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</si>
  <si>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</si>
  <si>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</si>
  <si>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</si>
  <si>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</si>
  <si>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</si>
  <si>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</si>
  <si>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</si>
  <si>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</si>
  <si>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</si>
  <si>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</si>
  <si>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</si>
  <si>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</si>
  <si>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</si>
  <si>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</si>
  <si>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</si>
  <si>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</si>
  <si>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</si>
  <si>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</si>
  <si>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</si>
  <si>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</si>
  <si>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</si>
  <si>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</si>
  <si>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</si>
  <si>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</si>
  <si>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</si>
  <si>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</si>
  <si>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</si>
  <si>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</si>
  <si>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</si>
  <si>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</si>
  <si>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</si>
  <si>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</si>
  <si>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</si>
  <si>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</si>
  <si>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</si>
  <si>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</si>
  <si>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</si>
  <si>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</si>
  <si>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</si>
  <si>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</si>
  <si>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</si>
  <si>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</si>
  <si>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</si>
  <si>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</si>
  <si>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</si>
  <si>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</si>
  <si>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</si>
  <si>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</si>
  <si>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</si>
  <si>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</si>
  <si>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</si>
  <si>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</si>
  <si>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</si>
  <si>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</si>
  <si>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</si>
  <si>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</si>
  <si>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</si>
  <si>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</si>
  <si>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</si>
  <si>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</si>
  <si>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</si>
  <si>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</si>
  <si>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</si>
  <si>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</si>
  <si>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</si>
  <si>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</si>
  <si>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</si>
  <si>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</si>
  <si>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</si>
  <si>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</si>
  <si>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</si>
  <si>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</si>
  <si>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</si>
  <si>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</si>
  <si>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</si>
  <si>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</si>
  <si>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</si>
  <si>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</si>
  <si>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</si>
  <si>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</si>
  <si>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</si>
  <si>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</si>
  <si>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</si>
  <si>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</si>
  <si>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</si>
  <si>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</si>
  <si>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</si>
  <si>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</si>
  <si>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</si>
  <si>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</si>
  <si>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</si>
  <si>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</si>
  <si>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</si>
  <si>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</si>
  <si>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</si>
  <si>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</si>
  <si>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</si>
  <si>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</si>
  <si>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</si>
  <si>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</si>
  <si>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</si>
  <si>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</si>
  <si>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</si>
  <si>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</si>
  <si>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</si>
  <si>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</si>
  <si>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</si>
  <si>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</si>
  <si>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</si>
  <si>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</si>
  <si>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</si>
  <si>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</si>
  <si>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</si>
  <si>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</si>
  <si>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</si>
  <si>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</si>
  <si>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</si>
  <si>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</si>
  <si>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</si>
  <si>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</si>
  <si>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</si>
  <si>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</si>
  <si>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</si>
  <si>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</si>
  <si>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</si>
  <si>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</si>
  <si>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</si>
  <si>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</si>
  <si>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</si>
  <si>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</si>
  <si>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</si>
  <si>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</si>
  <si>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</si>
  <si>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</si>
  <si>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</si>
  <si>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</si>
  <si>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</si>
  <si>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</si>
  <si>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</si>
  <si>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</si>
  <si>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</si>
  <si>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</si>
  <si>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</si>
  <si>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</si>
  <si>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</si>
  <si>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</si>
  <si>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</si>
  <si>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</si>
  <si>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</si>
  <si>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</si>
  <si>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</si>
  <si>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</si>
  <si>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</si>
  <si>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</si>
  <si>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</si>
  <si>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</si>
  <si>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</si>
  <si>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</si>
  <si>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</si>
  <si>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</si>
  <si>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</si>
  <si>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</si>
  <si>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</si>
  <si>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</si>
  <si>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</si>
  <si>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</si>
  <si>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</si>
  <si>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</si>
  <si>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</si>
  <si>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</si>
  <si>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</si>
  <si>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</si>
  <si>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</si>
  <si>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</si>
  <si>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</si>
  <si>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</si>
  <si>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</si>
  <si>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</si>
  <si>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</si>
  <si>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</si>
  <si>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</si>
  <si>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</si>
  <si>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</si>
  <si>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</si>
  <si>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</si>
  <si>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</si>
  <si>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</si>
  <si>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</si>
  <si>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</si>
  <si>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</si>
  <si>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</si>
  <si>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</si>
  <si>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</si>
  <si>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</si>
  <si>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</si>
  <si>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</si>
  <si>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</si>
  <si>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</si>
  <si>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</si>
  <si>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</si>
  <si>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</si>
  <si>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</si>
  <si>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</si>
  <si>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</si>
  <si>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</si>
  <si>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</si>
  <si>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</si>
  <si>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</si>
  <si>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</si>
  <si>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</si>
  <si>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</si>
  <si>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</si>
  <si>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</si>
  <si>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</si>
  <si>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</si>
  <si>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</si>
  <si>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</si>
  <si>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</si>
  <si>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</si>
  <si>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</si>
  <si>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</si>
  <si>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</si>
  <si>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</si>
  <si>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</si>
  <si>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</si>
  <si>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</si>
  <si>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</si>
  <si>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</si>
  <si>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</si>
  <si>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</si>
  <si>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</si>
  <si>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</si>
  <si>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</si>
  <si>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</si>
  <si>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</si>
  <si>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</si>
  <si>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</si>
  <si>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</si>
  <si>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</si>
  <si>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</si>
  <si>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</si>
  <si>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</si>
  <si>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</si>
  <si>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</si>
  <si>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</si>
  <si>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</si>
  <si>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</si>
  <si>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</si>
  <si>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</si>
  <si>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</si>
  <si>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</si>
  <si>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</si>
  <si>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</si>
  <si>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</si>
  <si>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</si>
  <si>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</si>
  <si>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</si>
  <si>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</si>
  <si>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</si>
  <si>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</si>
  <si>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</si>
  <si>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</si>
  <si>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</si>
  <si>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</si>
  <si>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</si>
  <si>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</si>
  <si>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</si>
  <si>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</si>
  <si>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</si>
  <si>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</si>
  <si>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</si>
  <si>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</si>
  <si>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</si>
  <si>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</si>
  <si>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</si>
  <si>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</si>
  <si>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</si>
  <si>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</si>
  <si>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</si>
  <si>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</si>
  <si>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</si>
  <si>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</si>
  <si>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</si>
  <si>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</si>
  <si>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</si>
  <si>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</si>
  <si>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</si>
  <si>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</si>
  <si>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</si>
  <si>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</si>
  <si>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</si>
  <si>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</si>
  <si>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</si>
  <si>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</si>
  <si>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</si>
  <si>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</si>
  <si>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</si>
  <si>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</si>
  <si>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</si>
  <si>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</si>
  <si>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</si>
  <si>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</si>
  <si>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</si>
  <si>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</si>
  <si>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</si>
  <si>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</si>
  <si>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</si>
  <si>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</si>
  <si>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</si>
  <si>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</si>
  <si>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</si>
  <si>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</si>
  <si>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</si>
  <si>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</si>
  <si>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</si>
  <si>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</si>
  <si>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</si>
  <si>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</si>
  <si>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</si>
  <si>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</si>
  <si>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</si>
  <si>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</si>
  <si>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</si>
  <si>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</si>
  <si>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</si>
  <si>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</si>
  <si>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</si>
  <si>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</si>
  <si>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</si>
  <si>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</si>
  <si>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</si>
  <si>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</si>
  <si>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</si>
  <si>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</si>
  <si>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</si>
  <si>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</si>
  <si>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</si>
  <si>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</si>
  <si>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</si>
  <si>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</si>
  <si>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</si>
  <si>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</si>
  <si>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</si>
  <si>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</si>
  <si>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</si>
  <si>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</si>
  <si>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</si>
  <si>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</si>
  <si>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</si>
  <si>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</si>
  <si>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</si>
  <si>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</si>
  <si>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</si>
  <si>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</si>
  <si>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</si>
  <si>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</si>
  <si>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</si>
  <si>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</si>
  <si>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</si>
  <si>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</si>
  <si>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</si>
  <si>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</si>
  <si>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</si>
  <si>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</si>
  <si>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</si>
  <si>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</si>
  <si>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</si>
  <si>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</si>
  <si>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</si>
  <si>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</si>
  <si>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</si>
  <si>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</si>
  <si>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</si>
  <si>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</si>
  <si>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</si>
  <si>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</si>
  <si>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</si>
  <si>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</si>
  <si>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</si>
  <si>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</si>
  <si>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</si>
  <si>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</si>
  <si>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</si>
  <si>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</si>
  <si>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</si>
  <si>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</si>
  <si>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</si>
  <si>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</si>
  <si>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</si>
  <si>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</si>
  <si>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</si>
  <si>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</si>
  <si>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</si>
  <si>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</si>
  <si>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</si>
  <si>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</si>
  <si>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</si>
  <si>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</si>
  <si>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</si>
  <si>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</si>
  <si>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</si>
  <si>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</si>
  <si>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</si>
  <si>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</si>
  <si>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</si>
  <si>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</si>
  <si>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</si>
  <si>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</si>
  <si>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</si>
  <si>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</si>
  <si>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</si>
  <si>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</si>
  <si>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</si>
  <si>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</si>
  <si>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</si>
  <si>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</si>
  <si>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</si>
  <si>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</si>
  <si>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</si>
  <si>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</si>
  <si>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</si>
  <si>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</si>
  <si>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</si>
  <si>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</si>
  <si>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</si>
  <si>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</si>
  <si>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</si>
  <si>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</si>
  <si>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</si>
  <si>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</si>
  <si>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</si>
  <si>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</si>
  <si>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</si>
  <si>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</si>
  <si>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</si>
  <si>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</si>
  <si>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</si>
  <si>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</si>
  <si>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</si>
  <si>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</si>
  <si>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</si>
  <si>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</si>
  <si>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</si>
  <si>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</si>
  <si>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</si>
  <si>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</si>
  <si>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</si>
  <si>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</si>
  <si>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</si>
  <si>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</si>
  <si>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</si>
  <si>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</si>
  <si>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</si>
  <si>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</si>
  <si>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</si>
  <si>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</si>
  <si>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</si>
  <si>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</si>
  <si>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</si>
  <si>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</si>
  <si>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</si>
  <si>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</si>
  <si>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</si>
  <si>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</si>
  <si>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</si>
  <si>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</si>
  <si>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</si>
  <si>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</si>
  <si>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</si>
  <si>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</si>
  <si>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</si>
  <si>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</si>
  <si>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</si>
  <si>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</si>
  <si>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</si>
  <si>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</si>
  <si>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</si>
  <si>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</si>
  <si>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</si>
  <si>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</si>
  <si>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</si>
  <si>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</si>
  <si>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</si>
  <si>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</si>
  <si>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</si>
  <si>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</si>
  <si>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</si>
  <si>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</si>
  <si>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</si>
  <si>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</si>
  <si>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</si>
  <si>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</si>
  <si>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</si>
  <si>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</si>
  <si>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</si>
  <si>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</si>
  <si>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</si>
  <si>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</si>
  <si>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</si>
  <si>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</si>
  <si>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</si>
  <si>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</si>
  <si>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</si>
  <si>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</si>
  <si>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</si>
  <si>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</si>
  <si>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</si>
  <si>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</si>
  <si>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</si>
  <si>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</si>
  <si>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</si>
  <si>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</si>
  <si>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</si>
  <si>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</si>
  <si>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</si>
  <si>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</si>
  <si>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</si>
  <si>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</si>
  <si>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</si>
  <si>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</si>
  <si>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</si>
  <si>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</si>
  <si>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</si>
  <si>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</si>
  <si>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</si>
  <si>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</si>
  <si>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</si>
  <si>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</si>
  <si>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</si>
  <si>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</si>
  <si>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</si>
  <si>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</si>
  <si>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</si>
  <si>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</si>
  <si>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</si>
  <si>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</si>
  <si>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</si>
  <si>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</si>
  <si>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</si>
  <si>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</si>
  <si>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</si>
  <si>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</si>
  <si>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</si>
  <si>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</si>
  <si>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</si>
  <si>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</si>
  <si>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</si>
  <si>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</si>
  <si>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</si>
  <si>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</si>
  <si>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</si>
  <si>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</si>
  <si>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</si>
  <si>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</si>
  <si>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</si>
  <si>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</si>
  <si>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</si>
  <si>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</si>
  <si>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</si>
  <si>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</si>
  <si>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</si>
  <si>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</si>
  <si>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</si>
  <si>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</si>
  <si>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</si>
  <si>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</si>
  <si>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</si>
  <si>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</si>
  <si>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</si>
  <si>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</si>
  <si>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</si>
  <si>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</si>
  <si>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</si>
  <si>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</si>
  <si>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</si>
  <si>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</si>
  <si>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</si>
  <si>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</si>
  <si>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</si>
  <si>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</si>
  <si>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</si>
  <si>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</si>
  <si>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</si>
  <si>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</si>
  <si>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</si>
  <si>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</si>
  <si>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</si>
  <si>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</si>
  <si>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</si>
  <si>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</si>
  <si>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</si>
  <si>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</si>
  <si>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</si>
  <si>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</si>
  <si>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</si>
  <si>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</si>
  <si>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</si>
  <si>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</si>
  <si>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</si>
  <si>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</si>
  <si>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</si>
  <si>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</si>
  <si>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</si>
  <si>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</si>
  <si>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</si>
  <si>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</si>
  <si>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</si>
  <si>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</si>
  <si>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</si>
  <si>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</si>
  <si>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</si>
  <si>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</si>
  <si>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</si>
  <si>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</si>
  <si>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</si>
  <si>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</si>
  <si>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</si>
  <si>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</si>
  <si>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</si>
  <si>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</si>
  <si>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</si>
  <si>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</si>
  <si>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</si>
  <si>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</si>
  <si>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</si>
  <si>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</si>
  <si>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</si>
  <si>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</si>
  <si>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</si>
  <si>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</si>
  <si>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</si>
  <si>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</si>
  <si>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</si>
  <si>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</si>
  <si>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</si>
  <si>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</si>
  <si>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</si>
  <si>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</si>
  <si>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</si>
  <si>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</si>
  <si>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</si>
  <si>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</si>
  <si>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</si>
  <si>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</si>
  <si>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</si>
  <si>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</si>
  <si>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</si>
  <si>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</si>
  <si>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</si>
  <si>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</si>
  <si>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</si>
  <si>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</si>
  <si>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</si>
  <si>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</si>
  <si>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</si>
  <si>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</si>
  <si>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</si>
  <si>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</si>
  <si>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</si>
  <si>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</si>
  <si>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</si>
  <si>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</si>
  <si>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</si>
  <si>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</si>
  <si>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</si>
  <si>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</si>
  <si>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</si>
  <si>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</si>
  <si>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</si>
  <si>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</si>
  <si>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</si>
  <si>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</si>
  <si>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</si>
  <si>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</si>
  <si>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</si>
  <si>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</si>
  <si>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</si>
  <si>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</si>
  <si>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</si>
  <si>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</si>
  <si>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</si>
  <si>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</si>
  <si>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</si>
  <si>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</si>
  <si>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</si>
  <si>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</si>
  <si>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</si>
  <si>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</si>
  <si>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</si>
  <si>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</si>
  <si>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</si>
  <si>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</si>
  <si>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</si>
  <si>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</si>
  <si>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</si>
  <si>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</si>
  <si>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</si>
  <si>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</si>
  <si>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</si>
  <si>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</si>
  <si>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</si>
  <si>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</si>
  <si>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</si>
  <si>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</si>
  <si>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</si>
  <si>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</si>
  <si>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</si>
  <si>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</si>
  <si>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</si>
  <si>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</si>
  <si>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</si>
  <si>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</si>
  <si>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</si>
  <si>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</si>
  <si>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</si>
  <si>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</si>
  <si>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</si>
  <si>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</si>
  <si>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</si>
  <si>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</si>
  <si>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</si>
  <si>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</si>
  <si>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</si>
  <si>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</si>
  <si>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</si>
  <si>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</si>
  <si>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</si>
  <si>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</si>
  <si>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</si>
  <si>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</si>
  <si>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</si>
  <si>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</si>
  <si>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</si>
  <si>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</si>
  <si>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</si>
  <si>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</si>
  <si>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</si>
  <si>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</si>
  <si>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</si>
  <si>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</si>
  <si>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</si>
  <si>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</si>
  <si>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</si>
  <si>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</si>
  <si>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</si>
  <si>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</si>
  <si>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</si>
  <si>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</si>
  <si>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</si>
  <si>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</si>
  <si>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</si>
  <si>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</si>
  <si>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</si>
  <si>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</si>
  <si>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</si>
  <si>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</si>
  <si>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</si>
  <si>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</si>
  <si>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</si>
  <si>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</si>
  <si>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</si>
  <si>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</si>
  <si>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</si>
  <si>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</si>
  <si>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</si>
  <si>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</si>
  <si>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</si>
  <si>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</si>
  <si>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</si>
  <si>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</si>
  <si>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</si>
  <si>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</si>
  <si>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</si>
  <si>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</si>
  <si>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</si>
  <si>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</si>
  <si>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</si>
  <si>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</si>
  <si>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</si>
  <si>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</si>
  <si>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</si>
  <si>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</si>
  <si>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</si>
  <si>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</si>
  <si>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</si>
  <si>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</si>
  <si>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</si>
  <si>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</si>
  <si>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</si>
  <si>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</si>
  <si>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</si>
  <si>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</si>
  <si>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</si>
  <si>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</si>
  <si>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</si>
  <si>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</si>
  <si>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</si>
  <si>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</si>
  <si>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</si>
  <si>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</si>
  <si>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</si>
  <si>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</si>
  <si>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</si>
  <si>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</si>
  <si>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</si>
  <si>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</si>
  <si>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</si>
  <si>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</si>
  <si>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</si>
  <si>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</si>
  <si>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</si>
  <si>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</si>
  <si>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</si>
  <si>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</si>
  <si>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</si>
  <si>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</si>
  <si>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</si>
  <si>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</si>
  <si>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</si>
  <si>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</si>
  <si>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</si>
  <si>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</si>
  <si>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</si>
  <si>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</si>
  <si>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</si>
  <si>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</si>
  <si>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</si>
  <si>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</si>
  <si>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</si>
  <si>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</si>
  <si>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</si>
  <si>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</si>
  <si>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</si>
  <si>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</si>
  <si>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</si>
  <si>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</si>
  <si>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</si>
  <si>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</si>
  <si>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</si>
  <si>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</si>
  <si>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</si>
  <si>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</si>
  <si>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</si>
  <si>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</si>
  <si>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</si>
  <si>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</si>
  <si>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</si>
  <si>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</si>
  <si>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</si>
  <si>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</si>
  <si>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</si>
  <si>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</si>
  <si>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</si>
  <si>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</si>
  <si>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</si>
  <si>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</si>
  <si>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</si>
  <si>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</si>
  <si>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</si>
  <si>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</si>
  <si>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</si>
  <si>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</si>
  <si>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</si>
  <si>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</si>
  <si>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</si>
  <si>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</si>
  <si>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</si>
  <si>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</si>
  <si>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</si>
  <si>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</si>
  <si>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</si>
  <si>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</si>
  <si>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</si>
  <si>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</si>
  <si>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</si>
  <si>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</si>
  <si>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</si>
  <si>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</si>
  <si>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</si>
  <si>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</si>
  <si>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</si>
  <si>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</si>
  <si>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</si>
  <si>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</si>
  <si>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</si>
  <si>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</si>
  <si>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</si>
  <si>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</si>
  <si>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</si>
  <si>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</si>
  <si>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</si>
  <si>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</si>
  <si>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</si>
  <si>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</si>
  <si>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</si>
  <si>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</si>
  <si>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</si>
  <si>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</si>
  <si>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</si>
  <si>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</si>
  <si>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</si>
  <si>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</si>
  <si>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</si>
  <si>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</si>
  <si>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</si>
  <si>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</si>
  <si>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</si>
  <si>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</si>
  <si>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</si>
  <si>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</si>
  <si>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</si>
  <si>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</si>
  <si>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</si>
  <si>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</si>
  <si>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</si>
  <si>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</si>
  <si>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</si>
  <si>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</si>
  <si>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</si>
  <si>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</si>
  <si>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</si>
  <si>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</si>
  <si>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</si>
  <si>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</si>
  <si>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</si>
  <si>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</si>
  <si>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</si>
  <si>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</si>
  <si>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</si>
  <si>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</si>
  <si>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</si>
  <si>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</si>
  <si>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</si>
  <si>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</si>
  <si>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</si>
  <si>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</si>
  <si>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</si>
  <si>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</si>
  <si>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</si>
  <si>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</si>
  <si>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</si>
  <si>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</si>
  <si>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</si>
  <si>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</si>
  <si>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</si>
  <si>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</si>
  <si>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</si>
  <si>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</si>
  <si>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</si>
  <si>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</si>
  <si>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</si>
  <si>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</si>
  <si>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</si>
  <si>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</si>
  <si>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</si>
  <si>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</si>
  <si>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</si>
  <si>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</si>
  <si>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</si>
  <si>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</si>
  <si>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</si>
  <si>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</si>
  <si>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</si>
  <si>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</si>
  <si>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</si>
  <si>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</si>
  <si>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</si>
  <si>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</si>
  <si>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</si>
  <si>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</si>
  <si>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</si>
  <si>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</si>
  <si>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</si>
  <si>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</si>
  <si>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</si>
  <si>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</si>
  <si>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</si>
  <si>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</si>
  <si>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</si>
  <si>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</si>
  <si>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</si>
  <si>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</si>
  <si>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</si>
  <si>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</si>
  <si>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</si>
  <si>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</si>
  <si>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</si>
  <si>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</si>
  <si>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</si>
  <si>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</si>
  <si>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</si>
  <si>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</si>
  <si>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</si>
  <si>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</si>
  <si>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</si>
  <si>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</si>
  <si>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</si>
  <si>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</si>
  <si>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</si>
  <si>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</si>
  <si>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</si>
  <si>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</si>
  <si>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</si>
  <si>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</si>
  <si>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</si>
  <si>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</si>
  <si>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</si>
  <si>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</si>
  <si>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</si>
  <si>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</si>
  <si>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</si>
  <si>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</si>
  <si>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</si>
  <si>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</si>
  <si>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</si>
  <si>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</si>
  <si>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</si>
  <si>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</si>
  <si>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</si>
  <si>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</si>
  <si>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</si>
  <si>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</si>
  <si>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</si>
  <si>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</si>
  <si>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</si>
  <si>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</si>
  <si>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</si>
  <si>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</si>
  <si>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</si>
  <si>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</si>
  <si>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</si>
  <si>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</si>
  <si>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</si>
  <si>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</si>
  <si>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</si>
  <si>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</si>
  <si>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</si>
  <si>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</si>
  <si>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</si>
  <si>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</si>
  <si>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</si>
  <si>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</si>
  <si>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</si>
  <si>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</si>
  <si>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</si>
  <si>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</si>
  <si>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</si>
  <si>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</si>
  <si>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</si>
  <si>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</si>
  <si>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</si>
  <si>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</si>
  <si>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</si>
  <si>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</si>
  <si>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</si>
  <si>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</si>
  <si>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</si>
  <si>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</si>
  <si>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</si>
  <si>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</si>
  <si>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</si>
  <si>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</si>
  <si>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</si>
  <si>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</si>
  <si>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</si>
  <si>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</si>
  <si>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</si>
  <si>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</si>
  <si>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</si>
  <si>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</si>
  <si>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</si>
  <si>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</si>
  <si>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</si>
  <si>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</si>
  <si>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</si>
  <si>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</si>
  <si>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</si>
  <si>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</si>
  <si>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</si>
  <si>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</si>
  <si>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</si>
  <si>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</si>
  <si>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</si>
  <si>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</si>
  <si>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</si>
  <si>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</si>
  <si>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</si>
  <si>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</si>
  <si>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</si>
  <si>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</si>
  <si>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</si>
  <si>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</si>
  <si>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</si>
  <si>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</si>
  <si>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</si>
  <si>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</si>
  <si>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</si>
  <si>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</si>
  <si>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</si>
  <si>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</si>
  <si>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</si>
  <si>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</si>
  <si>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</si>
  <si>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</si>
  <si>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</si>
  <si>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</si>
  <si>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</si>
  <si>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</si>
  <si>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</si>
  <si>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</si>
  <si>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</si>
  <si>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</si>
  <si>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</si>
  <si>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</si>
  <si>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</si>
  <si>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</si>
  <si>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</si>
  <si>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</si>
  <si>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</si>
  <si>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</si>
  <si>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</si>
  <si>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</si>
  <si>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</si>
  <si>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</si>
  <si>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</si>
  <si>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</si>
  <si>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</si>
  <si>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</si>
  <si>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</si>
  <si>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</si>
  <si>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</si>
  <si>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</si>
  <si>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</si>
  <si>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</si>
  <si>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</si>
  <si>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</si>
  <si>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</si>
  <si>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</si>
  <si>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</si>
  <si>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</si>
  <si>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</si>
  <si>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</si>
  <si>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</si>
  <si>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</si>
  <si>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</si>
  <si>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</si>
  <si>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</si>
  <si>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</si>
  <si>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</si>
  <si>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</si>
  <si>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</si>
  <si>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</si>
  <si>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</si>
  <si>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</si>
  <si>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</si>
  <si>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</si>
  <si>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</si>
  <si>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</si>
  <si>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</si>
  <si>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</si>
  <si>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</si>
  <si>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</si>
  <si>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</si>
  <si>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</si>
  <si>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</si>
  <si>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</si>
  <si>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</si>
  <si>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</si>
  <si>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</si>
  <si>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</si>
  <si>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</si>
  <si>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</si>
  <si>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</si>
  <si>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</si>
  <si>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</si>
  <si>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</si>
  <si>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</si>
  <si>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</si>
  <si>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</si>
  <si>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</si>
  <si>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</si>
  <si>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</si>
  <si>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</si>
  <si>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</si>
  <si>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</si>
  <si>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</si>
  <si>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</si>
  <si>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</si>
  <si>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</si>
  <si>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</si>
  <si>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</si>
  <si>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</si>
  <si>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</si>
  <si>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</si>
  <si>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</si>
  <si>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</si>
  <si>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</si>
  <si>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</si>
  <si>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</si>
  <si>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</si>
  <si>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</si>
  <si>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</si>
  <si>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</si>
  <si>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</si>
  <si>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</si>
  <si>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</si>
  <si>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</si>
  <si>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</si>
  <si>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</si>
  <si>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</si>
  <si>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</si>
  <si>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</si>
  <si>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</si>
  <si>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</si>
  <si>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</si>
  <si>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</si>
  <si>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</si>
  <si>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</si>
  <si>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</si>
  <si>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</si>
  <si>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</si>
  <si>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</si>
  <si>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</si>
  <si>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</si>
  <si>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</si>
  <si>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</si>
  <si>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</si>
  <si>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</si>
  <si>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</si>
  <si>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</si>
  <si>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</si>
  <si>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</si>
  <si>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</si>
  <si>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</si>
  <si>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</si>
  <si>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</si>
  <si>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</si>
  <si>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</si>
  <si>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</si>
  <si>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</si>
  <si>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</si>
  <si>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</si>
  <si>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</si>
  <si>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</si>
  <si>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</si>
  <si>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</si>
  <si>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</si>
  <si>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</si>
  <si>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</si>
  <si>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</si>
  <si>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</si>
  <si>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</si>
  <si>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</si>
  <si>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</si>
  <si>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</si>
  <si>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</si>
  <si>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</si>
  <si>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</si>
  <si>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</si>
  <si>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</si>
  <si>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</si>
  <si>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</si>
  <si>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</si>
  <si>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</si>
  <si>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</si>
  <si>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</si>
  <si>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</si>
  <si>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</si>
  <si>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</si>
  <si>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</si>
  <si>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</si>
  <si>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</si>
  <si>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</si>
  <si>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</si>
  <si>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</si>
  <si>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</si>
  <si>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</si>
  <si>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</si>
  <si>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</si>
  <si>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</si>
  <si>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</si>
  <si>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</si>
  <si>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</si>
  <si>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</si>
  <si>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</si>
  <si>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</si>
  <si>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</si>
  <si>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</si>
  <si>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</si>
  <si>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</si>
  <si>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</si>
  <si>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</si>
  <si>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</si>
  <si>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</si>
  <si>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</si>
  <si>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</si>
  <si>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</si>
  <si>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</si>
  <si>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</si>
  <si>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</si>
  <si>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</si>
  <si>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</si>
  <si>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</si>
  <si>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</si>
  <si>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</si>
  <si>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</si>
  <si>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</si>
  <si>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</si>
  <si>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</si>
  <si>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</si>
  <si>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</si>
  <si>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</si>
  <si>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</si>
  <si>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</si>
  <si>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</si>
  <si>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</si>
  <si>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</si>
  <si>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</si>
  <si>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</si>
  <si>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</si>
  <si>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</si>
  <si>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</si>
  <si>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</si>
  <si>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</si>
  <si>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</si>
  <si>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</si>
  <si>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</si>
  <si>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</si>
  <si>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</si>
  <si>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</si>
  <si>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</si>
  <si>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</si>
  <si>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</si>
  <si>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</si>
  <si>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</si>
  <si>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</si>
  <si>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</si>
  <si>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</si>
  <si>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</si>
  <si>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</si>
  <si>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</si>
  <si>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</si>
  <si>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</si>
  <si>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</si>
  <si>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</si>
  <si>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</si>
  <si>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</si>
  <si>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</si>
  <si>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</si>
  <si>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</si>
  <si>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</si>
  <si>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</si>
  <si>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</si>
  <si>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</si>
  <si>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</si>
  <si>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</si>
  <si>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</si>
  <si>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</si>
  <si>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</si>
  <si>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</si>
  <si>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</si>
  <si>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</si>
  <si>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</si>
  <si>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</si>
  <si>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</si>
  <si>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</si>
  <si>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</si>
  <si>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</si>
  <si>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</si>
  <si>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</si>
  <si>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</si>
  <si>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</si>
  <si>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</si>
  <si>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</si>
  <si>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</si>
  <si>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</si>
  <si>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</si>
  <si>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</si>
  <si>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</si>
  <si>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</si>
  <si>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</si>
  <si>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</si>
  <si>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</si>
  <si>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</si>
  <si>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</si>
  <si>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</si>
  <si>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</si>
  <si>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</si>
  <si>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</si>
  <si>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</si>
  <si>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</si>
  <si>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</si>
  <si>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</si>
  <si>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</si>
  <si>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</si>
  <si>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</si>
  <si>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</si>
  <si>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</si>
  <si>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</si>
  <si>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</si>
  <si>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</si>
  <si>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</si>
  <si>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</si>
  <si>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</si>
  <si>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</si>
  <si>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</si>
  <si>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</si>
  <si>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</si>
  <si>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</si>
  <si>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</si>
  <si>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</si>
  <si>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</si>
  <si>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</si>
  <si>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</si>
  <si>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</si>
  <si>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</si>
  <si>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</si>
  <si>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</si>
  <si>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</si>
  <si>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</si>
  <si>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</si>
  <si>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</si>
  <si>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</si>
  <si>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</si>
  <si>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</si>
  <si>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</si>
  <si>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</si>
  <si>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</si>
  <si>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</si>
  <si>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</si>
  <si>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</si>
  <si>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</si>
  <si>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</si>
  <si>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</si>
  <si>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</si>
  <si>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</si>
  <si>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</si>
  <si>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</si>
  <si>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</si>
  <si>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</si>
  <si>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</si>
  <si>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</si>
  <si>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</si>
  <si>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</si>
  <si>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</si>
  <si>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</si>
  <si>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</si>
  <si>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</si>
  <si>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</si>
  <si>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</si>
  <si>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</si>
  <si>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</si>
  <si>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</si>
  <si>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</si>
  <si>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</si>
  <si>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</si>
  <si>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</si>
  <si>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</si>
  <si>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</si>
  <si>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</si>
  <si>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</si>
  <si>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</si>
  <si>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</si>
  <si>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</si>
  <si>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</si>
  <si>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</si>
  <si>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</si>
  <si>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</si>
  <si>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</si>
  <si>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</si>
  <si>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</si>
  <si>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</si>
  <si>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</si>
  <si>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</si>
  <si>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</si>
  <si>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</si>
  <si>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</si>
  <si>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</si>
  <si>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</si>
  <si>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</si>
  <si>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</si>
  <si>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</si>
  <si>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</si>
  <si>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</si>
  <si>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</si>
  <si>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</si>
  <si>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</si>
  <si>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</si>
  <si>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</si>
  <si>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</si>
  <si>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</si>
  <si>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</si>
  <si>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</si>
  <si>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</si>
  <si>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</si>
  <si>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</si>
  <si>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</si>
  <si>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</si>
  <si>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</si>
  <si>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</si>
  <si>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</si>
  <si>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</si>
  <si>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</si>
  <si>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</si>
  <si>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</si>
  <si>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</si>
  <si>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</si>
  <si>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</si>
  <si>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</si>
  <si>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</si>
  <si>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</si>
  <si>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</si>
  <si>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</si>
  <si>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</si>
  <si>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</si>
  <si>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</si>
  <si>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</si>
  <si>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</si>
  <si>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</si>
  <si>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</si>
  <si>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</si>
  <si>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</si>
  <si>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</si>
  <si>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</si>
  <si>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</si>
  <si>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</si>
  <si>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</si>
  <si>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</si>
  <si>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</si>
  <si>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</si>
  <si>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</si>
  <si>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</si>
  <si>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</si>
  <si>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</si>
  <si>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</si>
  <si>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</si>
  <si>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</si>
  <si>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</si>
  <si>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</si>
  <si>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</si>
  <si>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</si>
  <si>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</si>
  <si>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</si>
  <si>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</si>
  <si>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</si>
  <si>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</si>
  <si>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</si>
  <si>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</si>
  <si>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</si>
  <si>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</si>
  <si>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</si>
  <si>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</si>
  <si>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</si>
  <si>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</si>
  <si>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</si>
  <si>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</si>
  <si>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</si>
  <si>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</si>
  <si>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</si>
  <si>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</si>
  <si>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</si>
  <si>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</si>
  <si>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</si>
  <si>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</si>
  <si>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</si>
  <si>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</si>
  <si>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</si>
  <si>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</si>
  <si>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</si>
  <si>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</si>
  <si>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</si>
  <si>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</si>
  <si>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</si>
  <si>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</si>
  <si>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</si>
  <si>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</si>
  <si>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</si>
  <si>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</si>
  <si>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</si>
  <si>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</si>
  <si>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</si>
  <si>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</si>
  <si>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</si>
  <si>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</si>
  <si>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</si>
  <si>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</si>
  <si>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</si>
  <si>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</si>
  <si>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</si>
  <si>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</si>
  <si>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</si>
  <si>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</si>
  <si>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</si>
  <si>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</si>
  <si>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</si>
  <si>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</si>
  <si>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</si>
  <si>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</si>
  <si>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</si>
  <si>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</si>
  <si>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</si>
  <si>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</si>
  <si>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</si>
  <si>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</si>
  <si>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</si>
  <si>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</si>
  <si>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</si>
  <si>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</si>
  <si>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</si>
  <si>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</si>
  <si>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</si>
  <si>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</si>
  <si>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</si>
  <si>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</si>
  <si>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</si>
  <si>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</si>
  <si>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</si>
  <si>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</si>
  <si>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</si>
  <si>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</si>
  <si>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</si>
  <si>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</si>
  <si>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</si>
  <si>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</si>
  <si>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</si>
  <si>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</si>
  <si>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</si>
  <si>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</si>
  <si>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</si>
  <si>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</si>
  <si>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</si>
  <si>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</si>
  <si>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</si>
  <si>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</si>
  <si>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</si>
  <si>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</si>
  <si>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</si>
  <si>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</si>
  <si>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</si>
  <si>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</si>
  <si>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</si>
  <si>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</si>
  <si>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</si>
  <si>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</si>
  <si>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</si>
  <si>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</si>
  <si>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</si>
  <si>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</si>
  <si>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</si>
  <si>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</si>
  <si>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</si>
  <si>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</si>
  <si>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</si>
  <si>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</si>
  <si>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</si>
  <si>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</si>
  <si>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</si>
  <si>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</si>
  <si>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</si>
  <si>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</si>
  <si>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</si>
  <si>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</si>
  <si>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</si>
  <si>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</si>
  <si>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</si>
  <si>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</si>
  <si>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</si>
  <si>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</si>
  <si>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</si>
  <si>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</si>
  <si>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</si>
  <si>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</si>
  <si>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</si>
  <si>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</si>
  <si>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</si>
  <si>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</si>
  <si>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</si>
  <si>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</si>
  <si>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</si>
  <si>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</si>
  <si>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</si>
  <si>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</si>
  <si>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</si>
  <si>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</si>
  <si>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</si>
  <si>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</si>
  <si>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</si>
  <si>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</si>
  <si>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</si>
  <si>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</si>
  <si>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</si>
  <si>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</si>
  <si>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</si>
  <si>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</si>
  <si>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</si>
  <si>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</si>
  <si>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</si>
  <si>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</si>
  <si>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</si>
  <si>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</si>
  <si>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</si>
  <si>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</si>
  <si>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</si>
  <si>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</si>
  <si>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</si>
  <si>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</si>
  <si>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</si>
  <si>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</si>
  <si>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</si>
  <si>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</si>
  <si>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</si>
  <si>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</si>
  <si>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</si>
  <si>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</si>
  <si>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</si>
  <si>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</si>
  <si>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</si>
  <si>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</si>
  <si>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</si>
  <si>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</si>
  <si>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</si>
  <si>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</si>
  <si>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</si>
  <si>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</si>
  <si>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</si>
  <si>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</si>
  <si>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</si>
  <si>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</si>
  <si>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</si>
  <si>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</si>
  <si>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</si>
  <si>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</si>
  <si>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</si>
  <si>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</si>
  <si>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</si>
  <si>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</si>
  <si>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</si>
  <si>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</si>
  <si>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</si>
  <si>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</si>
  <si>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</si>
  <si>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</si>
  <si>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</si>
  <si>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</si>
  <si>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</si>
  <si>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</si>
  <si>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</si>
  <si>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</si>
  <si>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</si>
  <si>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</si>
  <si>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</si>
  <si>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</si>
  <si>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</si>
  <si>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</si>
  <si>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</si>
  <si>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</si>
  <si>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</si>
  <si>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</si>
  <si>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</si>
  <si>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</si>
  <si>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</si>
  <si>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</si>
  <si>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</si>
  <si>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</si>
  <si>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</si>
  <si>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</si>
  <si>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</si>
  <si>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</si>
  <si>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</si>
  <si>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</si>
  <si>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</si>
  <si>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</si>
  <si>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</si>
  <si>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</si>
  <si>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</si>
  <si>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</si>
  <si>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</si>
  <si>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</si>
  <si>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</si>
  <si>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</si>
  <si>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</si>
  <si>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</si>
  <si>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</si>
  <si>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</si>
  <si>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</si>
  <si>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</si>
  <si>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</si>
  <si>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</si>
  <si>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</si>
  <si>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</si>
  <si>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</si>
  <si>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</si>
  <si>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</si>
  <si>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</si>
  <si>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</si>
  <si>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</si>
  <si>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</si>
  <si>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</si>
  <si>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</si>
  <si>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</si>
  <si>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</si>
  <si>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</si>
  <si>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</si>
  <si>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</si>
  <si>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</si>
  <si>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</si>
  <si>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</si>
  <si>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</si>
  <si>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</si>
  <si>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</si>
  <si>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</si>
  <si>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</si>
  <si>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</si>
  <si>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</si>
  <si>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</si>
  <si>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</si>
  <si>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</si>
  <si>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</si>
  <si>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</si>
  <si>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</si>
  <si>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</si>
  <si>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</si>
  <si>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</si>
  <si>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</si>
  <si>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</si>
  <si>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</si>
  <si>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</si>
  <si>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</si>
  <si>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</si>
  <si>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</si>
  <si>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</si>
  <si>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</si>
  <si>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</si>
  <si>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</si>
  <si>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</si>
  <si>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</si>
  <si>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</si>
  <si>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</si>
  <si>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</si>
  <si>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</si>
  <si>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</si>
  <si>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</si>
  <si>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</si>
  <si>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</si>
  <si>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</si>
  <si>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</si>
  <si>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</si>
  <si>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</si>
  <si>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</si>
  <si>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</si>
  <si>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</si>
  <si>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</si>
  <si>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</si>
  <si>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</si>
  <si>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</si>
  <si>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</si>
  <si>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</si>
  <si>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</si>
  <si>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</si>
  <si>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</si>
  <si>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</si>
  <si>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</si>
  <si>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</si>
  <si>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</si>
  <si>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</si>
  <si>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</si>
  <si>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</si>
  <si>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</si>
  <si>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</si>
  <si>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</si>
  <si>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</si>
  <si>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</si>
  <si>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</si>
  <si>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</si>
  <si>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</si>
  <si>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</si>
  <si>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</si>
  <si>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</si>
  <si>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</si>
  <si>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</si>
  <si>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</si>
  <si>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</si>
  <si>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</si>
  <si>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</si>
  <si>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</si>
  <si>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</si>
  <si>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</si>
  <si>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</si>
  <si>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</si>
  <si>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</si>
  <si>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</si>
  <si>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</si>
  <si>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</si>
  <si>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</si>
  <si>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</si>
  <si>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</si>
  <si>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</si>
  <si>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</si>
  <si>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</si>
  <si>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</si>
  <si>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</si>
  <si>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</si>
  <si>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</si>
  <si>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</si>
  <si>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</si>
  <si>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</si>
  <si>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</si>
  <si>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</si>
  <si>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</si>
  <si>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</si>
  <si>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</si>
  <si>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</si>
  <si>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</si>
  <si>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</si>
  <si>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</si>
  <si>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</si>
  <si>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</si>
  <si>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</si>
  <si>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</si>
  <si>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</si>
  <si>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</si>
  <si>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</si>
  <si>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</si>
  <si>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</si>
  <si>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</si>
  <si>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</si>
  <si>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</si>
  <si>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</si>
  <si>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</si>
  <si>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</si>
  <si>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</si>
  <si>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</si>
  <si>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</si>
  <si>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</si>
  <si>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</si>
  <si>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</si>
  <si>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</si>
  <si>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</si>
  <si>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</si>
  <si>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</si>
  <si>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</si>
  <si>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</si>
  <si>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</si>
  <si>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</si>
  <si>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</si>
  <si>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</si>
  <si>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</si>
  <si>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</si>
  <si>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</si>
  <si>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</si>
  <si>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</si>
  <si>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</si>
  <si>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</si>
  <si>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</si>
  <si>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</si>
  <si>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</si>
  <si>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</si>
  <si>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</si>
  <si>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</si>
  <si>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</si>
  <si>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</si>
  <si>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</si>
  <si>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</si>
  <si>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</si>
  <si>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</si>
  <si>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</si>
  <si>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</si>
  <si>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</si>
  <si>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</si>
  <si>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</si>
  <si>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</si>
  <si>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</si>
  <si>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</si>
  <si>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</si>
  <si>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</si>
  <si>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</si>
  <si>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</si>
  <si>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</si>
  <si>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</si>
  <si>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</si>
  <si>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</si>
  <si>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</si>
  <si>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</si>
  <si>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</si>
  <si>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</si>
  <si>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</si>
  <si>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</si>
  <si>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</si>
  <si>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</si>
  <si>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</si>
  <si>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</si>
  <si>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</si>
  <si>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</si>
  <si>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</si>
  <si>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</si>
  <si>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</si>
  <si>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</si>
  <si>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</si>
  <si>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</si>
  <si>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</si>
  <si>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</si>
  <si>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</si>
  <si>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</si>
  <si>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</si>
  <si>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</si>
  <si>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</si>
  <si>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</si>
  <si>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</si>
  <si>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</si>
  <si>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</si>
  <si>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</si>
  <si>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</si>
  <si>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</si>
  <si>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</si>
  <si>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</si>
  <si>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</si>
  <si>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</si>
  <si>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</si>
  <si>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</si>
  <si>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</si>
  <si>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</si>
  <si>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</si>
  <si>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</si>
  <si>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</si>
  <si>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</si>
  <si>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</si>
  <si>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</si>
  <si>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</si>
  <si>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</si>
  <si>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</si>
  <si>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</si>
  <si>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</si>
  <si>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</si>
  <si>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</si>
  <si>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</si>
  <si>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</si>
  <si>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</si>
  <si>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</si>
  <si>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</si>
  <si>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</si>
  <si>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</si>
  <si>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</si>
  <si>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</si>
  <si>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</si>
  <si>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</si>
  <si>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</si>
  <si>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</si>
  <si>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</si>
  <si>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</si>
  <si>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</si>
  <si>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</si>
  <si>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</si>
  <si>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</si>
  <si>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</si>
  <si>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</si>
  <si>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</si>
  <si>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</si>
  <si>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</si>
  <si>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</si>
  <si>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</si>
  <si>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</si>
  <si>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</si>
  <si>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</si>
  <si>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</si>
  <si>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</si>
  <si>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</si>
  <si>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</si>
  <si>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</si>
  <si>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</si>
  <si>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</si>
  <si>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</si>
  <si>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</si>
  <si>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</si>
  <si>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</si>
  <si>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</si>
  <si>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</si>
  <si>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</si>
  <si>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</si>
  <si>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</si>
  <si>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</si>
  <si>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</si>
  <si>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</si>
  <si>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</si>
  <si>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</si>
  <si>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</si>
  <si>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</si>
  <si>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</si>
  <si>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</si>
  <si>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</si>
  <si>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</si>
  <si>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</si>
  <si>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</si>
  <si>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</si>
  <si>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</si>
  <si>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</si>
  <si>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</si>
  <si>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</si>
  <si>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</si>
  <si>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</si>
  <si>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</si>
  <si>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</si>
  <si>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</si>
  <si>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</si>
  <si>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</si>
  <si>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</si>
  <si>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</si>
  <si>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</si>
  <si>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</si>
  <si>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</si>
  <si>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</si>
  <si>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</si>
  <si>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</si>
  <si>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</si>
  <si>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</si>
  <si>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</si>
  <si>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</si>
  <si>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</si>
  <si>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</si>
  <si>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</si>
  <si>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</si>
  <si>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</si>
  <si>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</si>
  <si>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</si>
  <si>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</si>
  <si>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</si>
  <si>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</si>
  <si>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</si>
  <si>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</si>
  <si>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</si>
  <si>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</si>
  <si>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</si>
  <si>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</si>
  <si>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</si>
  <si>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</si>
  <si>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</si>
  <si>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</si>
  <si>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</si>
  <si>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</si>
  <si>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</si>
  <si>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</si>
  <si>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</si>
  <si>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</si>
  <si>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</si>
  <si>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</si>
  <si>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</si>
  <si>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</si>
  <si>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</si>
  <si>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</si>
  <si>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</si>
  <si>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</si>
  <si>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</si>
  <si>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</si>
  <si>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</si>
  <si>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</si>
  <si>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</si>
  <si>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</si>
  <si>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</si>
  <si>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</si>
  <si>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</si>
  <si>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</si>
  <si>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</si>
  <si>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</si>
  <si>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</si>
  <si>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</si>
  <si>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</si>
  <si>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</si>
  <si>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</si>
  <si>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</si>
  <si>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</si>
  <si>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</si>
  <si>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</si>
  <si>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</si>
  <si>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</si>
  <si>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</si>
  <si>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</si>
  <si>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</si>
  <si>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</si>
  <si>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</si>
  <si>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</si>
  <si>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</si>
  <si>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</si>
  <si>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</si>
  <si>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</si>
  <si>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</si>
  <si>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</si>
  <si>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</si>
  <si>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</si>
  <si>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</si>
  <si>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</si>
  <si>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</si>
  <si>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</si>
  <si>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</si>
  <si>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</si>
  <si>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</si>
  <si>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</si>
  <si>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</si>
  <si>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</si>
  <si>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</si>
  <si>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</si>
  <si>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</si>
  <si>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</si>
  <si>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</si>
  <si>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</si>
  <si>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</si>
  <si>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</si>
  <si>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</si>
  <si>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</si>
  <si>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</si>
  <si>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</si>
  <si>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</si>
  <si>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</si>
  <si>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</si>
  <si>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</si>
  <si>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</si>
  <si>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</si>
  <si>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</si>
  <si>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</si>
  <si>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</si>
  <si>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</si>
  <si>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</si>
  <si>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</si>
  <si>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</si>
  <si>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</si>
  <si>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</si>
  <si>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</si>
  <si>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</si>
  <si>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</si>
  <si>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</si>
  <si>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</si>
  <si>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</si>
  <si>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</si>
  <si>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</si>
  <si>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</si>
  <si>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</si>
  <si>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</si>
  <si>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</si>
  <si>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</si>
  <si>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</si>
  <si>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</si>
  <si>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</si>
  <si>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</si>
  <si>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</si>
  <si>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</si>
  <si>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</si>
  <si>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</si>
  <si>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</si>
  <si>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</si>
  <si>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</si>
  <si>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</si>
  <si>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</si>
  <si>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</si>
  <si>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</si>
  <si>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</si>
  <si>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</si>
  <si>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</si>
  <si>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</si>
  <si>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</si>
  <si>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</si>
  <si>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</si>
  <si>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</si>
  <si>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</si>
  <si>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</si>
  <si>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</si>
  <si>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</si>
  <si>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</si>
  <si>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</si>
  <si>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</si>
  <si>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</si>
  <si>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</si>
  <si>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</si>
  <si>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</si>
  <si>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</si>
  <si>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</si>
  <si>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</si>
  <si>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</si>
  <si>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</si>
  <si>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</si>
  <si>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</si>
  <si>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</si>
  <si>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</si>
  <si>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</si>
  <si>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</si>
  <si>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</si>
  <si>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</si>
  <si>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</si>
  <si>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</si>
  <si>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</si>
  <si>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</si>
  <si>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</si>
  <si>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</si>
  <si>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</si>
  <si>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</si>
  <si>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</si>
  <si>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</si>
  <si>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</si>
  <si>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</si>
  <si>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</si>
  <si>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</si>
  <si>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</si>
  <si>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</si>
  <si>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</si>
  <si>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</si>
  <si>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</si>
  <si>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</si>
  <si>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</si>
  <si>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</si>
  <si>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</si>
  <si>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</si>
  <si>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</si>
  <si>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</si>
  <si>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</si>
  <si>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</si>
  <si>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</si>
  <si>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</si>
  <si>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</si>
  <si>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</si>
  <si>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</si>
  <si>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</si>
  <si>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</si>
  <si>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</si>
  <si>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</si>
  <si>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</si>
  <si>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</si>
  <si>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</si>
  <si>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</si>
  <si>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</si>
  <si>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</si>
  <si>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</si>
  <si>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</si>
  <si>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</si>
  <si>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</si>
  <si>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</si>
  <si>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</si>
  <si>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</si>
  <si>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</si>
  <si>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</si>
  <si>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</si>
  <si>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</si>
  <si>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</si>
  <si>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</si>
  <si>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</si>
  <si>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</si>
  <si>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</si>
  <si>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</si>
  <si>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</si>
  <si>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</si>
  <si>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</si>
  <si>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</si>
  <si>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</si>
  <si>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</si>
  <si>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</si>
  <si>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</si>
  <si>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</si>
  <si>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</si>
  <si>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</si>
  <si>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</si>
  <si>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</si>
  <si>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</si>
  <si>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</si>
  <si>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</si>
  <si>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</si>
  <si>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</si>
  <si>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</si>
  <si>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</si>
  <si>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</si>
  <si>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</si>
  <si>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</si>
  <si>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</si>
  <si>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</si>
  <si>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</si>
  <si>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</si>
  <si>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</si>
  <si>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</si>
  <si>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</si>
  <si>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</si>
  <si>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</si>
  <si>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</si>
  <si>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</si>
  <si>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</si>
  <si>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</si>
  <si>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</si>
  <si>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</si>
  <si>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</si>
  <si>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</si>
  <si>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</si>
  <si>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</si>
  <si>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</si>
  <si>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</si>
  <si>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</si>
  <si>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</si>
  <si>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</si>
  <si>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</si>
  <si>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</si>
  <si>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</si>
  <si>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</si>
  <si>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</si>
  <si>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</si>
  <si>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</si>
  <si>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</si>
  <si>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</si>
  <si>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</si>
  <si>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</si>
  <si>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</si>
  <si>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</si>
  <si>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</si>
  <si>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</si>
  <si>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</si>
  <si>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</si>
  <si>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</si>
  <si>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</si>
  <si>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</si>
  <si>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</si>
  <si>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</si>
  <si>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</si>
  <si>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</si>
  <si>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</si>
  <si>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</si>
  <si>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</si>
  <si>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</si>
  <si>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</si>
  <si>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</si>
  <si>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</si>
  <si>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</si>
  <si>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</si>
  <si>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</si>
  <si>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</si>
  <si>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</si>
  <si>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</si>
  <si>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</si>
  <si>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</si>
  <si>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</si>
  <si>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</si>
  <si>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</si>
  <si>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</si>
  <si>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</si>
  <si>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</si>
  <si>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</si>
  <si>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</si>
  <si>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</si>
  <si>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</si>
  <si>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</si>
  <si>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</si>
  <si>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</si>
  <si>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</si>
  <si>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</si>
  <si>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</si>
  <si>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</si>
  <si>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</si>
  <si>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</si>
  <si>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</si>
  <si>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</si>
  <si>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</si>
  <si>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</si>
  <si>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</si>
  <si>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</si>
  <si>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</si>
  <si>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</si>
  <si>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</si>
  <si>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</si>
  <si>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</si>
  <si>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</si>
  <si>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</si>
  <si>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</si>
  <si>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</si>
  <si>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</si>
  <si>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</si>
  <si>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</si>
  <si>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</si>
  <si>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</si>
  <si>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</si>
  <si>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</si>
  <si>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</si>
  <si>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</si>
  <si>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</si>
  <si>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</si>
  <si>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</si>
  <si>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</si>
  <si>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</si>
  <si>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</si>
  <si>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</si>
  <si>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</si>
  <si>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</si>
  <si>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</si>
  <si>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</si>
  <si>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</si>
  <si>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</si>
  <si>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</si>
  <si>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</si>
  <si>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</si>
  <si>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</si>
  <si>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</si>
  <si>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</si>
  <si>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</si>
  <si>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</si>
  <si>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</si>
  <si>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</si>
  <si>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</si>
  <si>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</si>
  <si>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</si>
  <si>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</si>
  <si>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</si>
  <si>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</si>
  <si>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</si>
  <si>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</si>
  <si>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</si>
  <si>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</si>
  <si>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</si>
  <si>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</si>
  <si>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</si>
  <si>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</si>
  <si>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</si>
  <si>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</si>
  <si>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</si>
  <si>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</si>
  <si>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</si>
  <si>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</si>
  <si>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</si>
  <si>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</si>
  <si>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</si>
  <si>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</si>
  <si>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</si>
  <si>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</si>
  <si>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</si>
  <si>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</si>
  <si>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</si>
  <si>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</si>
  <si>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</si>
  <si>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</si>
  <si>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</si>
  <si>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</si>
  <si>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</si>
  <si>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</si>
  <si>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</si>
  <si>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</si>
  <si>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</si>
  <si>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</si>
  <si>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</si>
  <si>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</si>
  <si>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</si>
  <si>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</si>
  <si>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</si>
  <si>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</si>
  <si>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</si>
  <si>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</si>
  <si>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</si>
  <si>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</si>
  <si>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</si>
  <si>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</si>
  <si>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</si>
  <si>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</si>
  <si>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</si>
  <si>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</si>
  <si>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</si>
  <si>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</si>
  <si>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</si>
  <si>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</si>
  <si>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</si>
  <si>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</si>
  <si>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</si>
  <si>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</si>
  <si>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</si>
  <si>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</si>
  <si>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</si>
  <si>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</si>
  <si>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</si>
  <si>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</si>
  <si>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</si>
  <si>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</si>
  <si>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</si>
  <si>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</si>
  <si>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</si>
  <si>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</si>
  <si>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</si>
  <si>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</si>
  <si>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</si>
  <si>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</si>
  <si>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</si>
  <si>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</si>
  <si>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</si>
  <si>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</si>
  <si>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</si>
  <si>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</si>
  <si>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</si>
  <si>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</si>
  <si>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</si>
  <si>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</si>
  <si>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</si>
  <si>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</si>
  <si>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</si>
  <si>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</si>
  <si>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</si>
  <si>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</si>
  <si>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</si>
  <si>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</si>
  <si>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</si>
  <si>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</si>
  <si>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</si>
  <si>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</si>
  <si>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</si>
  <si>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</si>
  <si>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</si>
  <si>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</si>
  <si>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</si>
  <si>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</si>
  <si>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</si>
  <si>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</si>
  <si>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</si>
  <si>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</si>
  <si>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</si>
  <si>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</si>
  <si>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</si>
  <si>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</si>
  <si>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</si>
  <si>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</si>
  <si>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</si>
  <si>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</si>
  <si>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</si>
  <si>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</si>
  <si>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</si>
  <si>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</si>
  <si>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</si>
  <si>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</si>
  <si>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</si>
  <si>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</si>
  <si>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</si>
  <si>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</si>
  <si>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</si>
  <si>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</si>
  <si>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</si>
  <si>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</si>
  <si>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</si>
  <si>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</si>
  <si>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</si>
  <si>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</si>
  <si>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</si>
  <si>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</si>
  <si>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</si>
  <si>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</si>
  <si>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</si>
  <si>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</si>
  <si>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</si>
  <si>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</si>
  <si>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</si>
  <si>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</si>
  <si>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</si>
  <si>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</si>
  <si>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</si>
  <si>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</si>
  <si>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</si>
  <si>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</si>
  <si>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</si>
  <si>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</si>
  <si>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</si>
  <si>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</si>
  <si>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</si>
  <si>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</si>
  <si>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</si>
  <si>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</si>
  <si>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</si>
  <si>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</si>
  <si>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</si>
  <si>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</si>
  <si>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</si>
  <si>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</si>
  <si>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</si>
  <si>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</si>
  <si>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</si>
  <si>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</si>
  <si>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</si>
  <si>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</si>
  <si>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</si>
  <si>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</si>
  <si>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</si>
  <si>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</si>
  <si>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</si>
  <si>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</si>
  <si>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</si>
  <si>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</si>
  <si>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</si>
  <si>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</si>
  <si>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</si>
  <si>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</si>
  <si>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</si>
  <si>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</si>
  <si>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</si>
  <si>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</si>
  <si>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</si>
  <si>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</si>
  <si>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</si>
  <si>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</si>
  <si>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</si>
  <si>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</si>
  <si>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</si>
  <si>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</si>
  <si>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</si>
  <si>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</si>
  <si>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</si>
  <si>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</si>
  <si>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</si>
  <si>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</si>
  <si>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</si>
  <si>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</si>
  <si>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</si>
  <si>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</si>
  <si>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</si>
  <si>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</si>
  <si>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</si>
  <si>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</si>
  <si>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</si>
  <si>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</si>
  <si>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</si>
  <si>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</si>
  <si>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</si>
  <si>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</si>
  <si>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</si>
  <si>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</si>
  <si>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</si>
  <si>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</si>
  <si>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</si>
  <si>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</si>
  <si>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</si>
  <si>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</si>
  <si>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</si>
  <si>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</si>
  <si>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</si>
  <si>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</si>
  <si>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</si>
  <si>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</si>
  <si>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</si>
  <si>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</si>
  <si>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</si>
  <si>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</si>
  <si>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</si>
  <si>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</si>
  <si>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</si>
  <si>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</si>
  <si>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</si>
  <si>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</si>
  <si>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</si>
  <si>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</si>
  <si>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</si>
  <si>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</si>
  <si>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</si>
  <si>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</si>
  <si>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</si>
  <si>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</si>
  <si>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</si>
  <si>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</si>
  <si>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</si>
  <si>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</si>
  <si>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</si>
  <si>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</si>
  <si>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</si>
  <si>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</si>
  <si>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</si>
  <si>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</si>
  <si>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</si>
  <si>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</si>
  <si>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</si>
  <si>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</si>
  <si>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</si>
  <si>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</si>
  <si>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</si>
  <si>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</si>
  <si>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</si>
  <si>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</si>
  <si>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</si>
  <si>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</si>
  <si>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</si>
  <si>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</si>
  <si>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</si>
  <si>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</si>
  <si>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</si>
  <si>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</si>
  <si>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</si>
  <si>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</si>
  <si>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</si>
  <si>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</si>
  <si>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</si>
  <si>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</si>
  <si>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</si>
  <si>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</si>
  <si>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</si>
  <si>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</si>
  <si>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</si>
  <si>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</si>
  <si>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</si>
  <si>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</si>
  <si>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</si>
  <si>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</si>
  <si>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</si>
  <si>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</si>
  <si>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</si>
  <si>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</si>
  <si>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</si>
  <si>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</si>
  <si>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</si>
  <si>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</si>
  <si>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</si>
  <si>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</si>
  <si>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</si>
  <si>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</si>
  <si>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</si>
  <si>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</si>
  <si>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</si>
  <si>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</si>
  <si>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</si>
  <si>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</si>
  <si>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</si>
  <si>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</si>
  <si>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</si>
  <si>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</si>
  <si>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</si>
  <si>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</si>
  <si>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</si>
  <si>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</si>
  <si>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</si>
  <si>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</si>
  <si>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</si>
  <si>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</si>
  <si>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</si>
  <si>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</si>
  <si>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</si>
  <si>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</si>
  <si>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</si>
  <si>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</si>
  <si>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</si>
  <si>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</si>
  <si>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</si>
  <si>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</si>
  <si>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</si>
  <si>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</si>
  <si>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</si>
  <si>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</si>
  <si>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</si>
  <si>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</si>
  <si>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</si>
  <si>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</si>
  <si>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</si>
  <si>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</si>
  <si>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</si>
  <si>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</si>
  <si>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</si>
  <si>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</si>
  <si>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</si>
  <si>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</si>
  <si>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</si>
  <si>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</si>
  <si>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</si>
  <si>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</si>
  <si>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</si>
  <si>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</si>
  <si>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</si>
  <si>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</si>
  <si>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</si>
  <si>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</si>
  <si>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</si>
  <si>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</si>
  <si>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</si>
  <si>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</si>
  <si>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</si>
  <si>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</si>
  <si>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</si>
  <si>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</si>
  <si>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</si>
  <si>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</si>
  <si>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</si>
  <si>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</si>
  <si>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</si>
  <si>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</si>
  <si>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</si>
  <si>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</si>
  <si>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</si>
  <si>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</si>
  <si>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</si>
  <si>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</si>
  <si>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</si>
  <si>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</si>
  <si>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</si>
  <si>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</si>
  <si>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</si>
  <si>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</si>
  <si>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</si>
  <si>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</si>
  <si>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</si>
  <si>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</si>
  <si>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</si>
  <si>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</si>
  <si>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</si>
  <si>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</si>
  <si>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</si>
  <si>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</si>
  <si>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</si>
  <si>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</si>
  <si>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</si>
  <si>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</si>
  <si>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</si>
  <si>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</si>
  <si>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</si>
  <si>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</si>
  <si>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</si>
  <si>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</si>
  <si>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</si>
  <si>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</si>
  <si>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</si>
  <si>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</si>
  <si>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</si>
  <si>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</si>
  <si>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</si>
  <si>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</si>
  <si>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</si>
  <si>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</si>
  <si>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</si>
  <si>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</si>
  <si>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</si>
  <si>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</si>
  <si>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</si>
  <si>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</si>
  <si>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</si>
  <si>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</si>
  <si>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</si>
  <si>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</si>
  <si>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</si>
  <si>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</si>
  <si>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</si>
  <si>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</si>
  <si>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</si>
  <si>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</si>
  <si>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</si>
  <si>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</si>
  <si>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</si>
  <si>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</si>
  <si>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</si>
  <si>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</si>
  <si>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</si>
  <si>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</si>
  <si>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</si>
  <si>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</si>
  <si>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</si>
  <si>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</si>
  <si>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</si>
  <si>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</si>
  <si>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</si>
  <si>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</si>
  <si>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</si>
  <si>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</si>
  <si>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</si>
  <si>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</si>
  <si>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</si>
  <si>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</si>
  <si>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</si>
  <si>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</si>
  <si>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</si>
  <si>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</si>
  <si>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</si>
  <si>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</si>
  <si>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</si>
  <si>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</si>
  <si>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</si>
  <si>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</si>
  <si>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</si>
  <si>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</si>
  <si>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</si>
  <si>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</si>
  <si>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</si>
  <si>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</si>
  <si>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</si>
  <si>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</si>
  <si>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</si>
  <si>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</si>
  <si>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</si>
  <si>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</si>
  <si>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</si>
  <si>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</si>
  <si>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</si>
  <si>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</si>
  <si>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</si>
  <si>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</si>
  <si>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</si>
  <si>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</si>
  <si>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</si>
  <si>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</si>
  <si>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</si>
  <si>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</si>
  <si>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</si>
  <si>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</si>
  <si>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</si>
  <si>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</si>
  <si>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</si>
  <si>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</si>
  <si>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</si>
  <si>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</si>
  <si>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</si>
  <si>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</si>
  <si>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</si>
  <si>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</si>
  <si>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</si>
  <si>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</si>
  <si>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</si>
  <si>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</si>
  <si>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</si>
  <si>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</si>
  <si>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</si>
  <si>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</si>
  <si>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</si>
  <si>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</si>
  <si>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</si>
  <si>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</si>
  <si>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</si>
  <si>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</si>
  <si>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</si>
  <si>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</si>
  <si>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</si>
  <si>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</si>
  <si>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</si>
  <si>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</si>
  <si>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</si>
  <si>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</si>
  <si>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</si>
  <si>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</si>
  <si>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</si>
  <si>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</si>
  <si>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</si>
  <si>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</si>
  <si>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</si>
  <si>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</si>
  <si>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</si>
  <si>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</si>
  <si>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</si>
  <si>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</si>
  <si>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</si>
  <si>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</si>
  <si>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</si>
  <si>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</si>
  <si>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</si>
  <si>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</si>
  <si>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</si>
  <si>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</si>
  <si>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</si>
  <si>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</si>
  <si>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</si>
  <si>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</si>
  <si>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</si>
  <si>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</si>
  <si>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</si>
  <si>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</si>
  <si>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</si>
  <si>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</si>
  <si>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</si>
  <si>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</si>
  <si>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</si>
  <si>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</si>
  <si>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</si>
  <si>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</si>
  <si>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</si>
  <si>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</si>
  <si>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</si>
  <si>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</si>
  <si>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</si>
  <si>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</si>
  <si>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</si>
  <si>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</si>
  <si>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</si>
  <si>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</si>
  <si>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</si>
  <si>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</si>
  <si>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</si>
  <si>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</si>
  <si>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</si>
  <si>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</si>
  <si>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</si>
  <si>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</si>
  <si>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</si>
  <si>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</si>
  <si>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</si>
  <si>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</si>
  <si>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</si>
  <si>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</si>
  <si>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</si>
  <si>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</si>
  <si>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</si>
  <si>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</si>
  <si>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</si>
  <si>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</si>
  <si>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</si>
  <si>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</si>
  <si>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</si>
  <si>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</si>
  <si>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</si>
  <si>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</si>
  <si>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</si>
  <si>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</si>
  <si>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</si>
  <si>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</si>
  <si>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</si>
  <si>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</si>
  <si>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</si>
  <si>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</si>
  <si>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</si>
  <si>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</si>
  <si>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</si>
  <si>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</si>
  <si>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</si>
  <si>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</si>
  <si>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</si>
  <si>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</si>
  <si>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</si>
  <si>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</si>
  <si>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</si>
  <si>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</si>
  <si>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</si>
  <si>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</si>
  <si>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</si>
  <si>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</si>
  <si>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</si>
  <si>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</si>
  <si>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</si>
  <si>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</si>
  <si>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</si>
  <si>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</si>
  <si>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</si>
  <si>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</si>
  <si>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</si>
  <si>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</si>
  <si>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</si>
  <si>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</si>
  <si>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</si>
  <si>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</si>
  <si>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</si>
  <si>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</si>
  <si>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</si>
  <si>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</si>
  <si>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</si>
  <si>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</si>
  <si>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</si>
  <si>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</si>
  <si>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</si>
  <si>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</si>
  <si>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</si>
  <si>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</si>
  <si>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</si>
  <si>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</si>
  <si>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</si>
  <si>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</si>
  <si>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</si>
  <si>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</si>
  <si>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</si>
  <si>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</si>
  <si>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</si>
  <si>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</si>
  <si>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</si>
  <si>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</si>
  <si>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</si>
  <si>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</si>
  <si>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</si>
  <si>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</si>
  <si>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</si>
  <si>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</si>
  <si>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</si>
  <si>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</si>
  <si>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</si>
  <si>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</si>
  <si>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</si>
  <si>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</si>
  <si>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</si>
  <si>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</si>
  <si>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</si>
  <si>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</si>
  <si>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</si>
  <si>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</si>
  <si>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</si>
  <si>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</si>
  <si>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</si>
  <si>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</si>
  <si>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</si>
  <si>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</si>
  <si>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</si>
  <si>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</si>
  <si>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</si>
  <si>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</si>
  <si>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</si>
  <si>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</si>
  <si>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</si>
  <si>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</si>
  <si>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</si>
  <si>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</si>
  <si>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</si>
  <si>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</si>
  <si>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</si>
  <si>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</si>
  <si>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</si>
  <si>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</si>
  <si>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</si>
  <si>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</si>
  <si>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</si>
  <si>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</si>
  <si>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</si>
  <si>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</si>
  <si>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</si>
  <si>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</si>
  <si>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</si>
  <si>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</si>
  <si>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</si>
  <si>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</si>
  <si>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</si>
  <si>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</si>
  <si>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</si>
  <si>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</si>
  <si>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</si>
  <si>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</si>
  <si>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</si>
  <si>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</si>
  <si>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</si>
  <si>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</si>
  <si>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</si>
  <si>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</si>
  <si>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</si>
  <si>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</si>
  <si>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</si>
  <si>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</si>
  <si>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</si>
  <si>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</si>
  <si>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</si>
  <si>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</si>
  <si>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</si>
  <si>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</si>
  <si>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</si>
  <si>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</si>
  <si>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</si>
  <si>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</si>
  <si>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</si>
  <si>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</si>
  <si>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</si>
  <si>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</si>
  <si>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</si>
  <si>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</si>
  <si>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</si>
  <si>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</si>
  <si>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</si>
  <si>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</si>
  <si>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</si>
  <si>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</si>
  <si>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</si>
  <si>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</si>
  <si>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</si>
  <si>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</si>
  <si>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</si>
  <si>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</si>
  <si>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</si>
  <si>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</si>
  <si>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</si>
  <si>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</si>
  <si>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</si>
  <si>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</si>
  <si>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</si>
  <si>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</si>
  <si>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</si>
  <si>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</si>
  <si>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</si>
  <si>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</si>
  <si>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</si>
  <si>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</si>
  <si>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</si>
  <si>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</si>
  <si>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</si>
  <si>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</si>
  <si>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</si>
  <si>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</si>
  <si>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</si>
  <si>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</si>
  <si>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</si>
  <si>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</si>
  <si>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</si>
  <si>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</si>
  <si>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</si>
  <si>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</si>
  <si>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</si>
  <si>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</si>
  <si>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</si>
  <si>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</si>
  <si>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</si>
  <si>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</si>
  <si>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</si>
  <si>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</si>
  <si>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</si>
  <si>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</si>
  <si>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</si>
  <si>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</si>
  <si>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</si>
  <si>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</si>
  <si>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</si>
  <si>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</si>
  <si>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</si>
  <si>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</si>
  <si>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</si>
  <si>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</si>
  <si>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</si>
  <si>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</si>
  <si>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</si>
  <si>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</si>
  <si>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</si>
  <si>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</si>
  <si>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</si>
  <si>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</si>
  <si>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</si>
  <si>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</si>
  <si>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</si>
  <si>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</si>
  <si>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</si>
  <si>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</si>
  <si>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</si>
  <si>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</si>
  <si>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</si>
  <si>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</si>
  <si>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</si>
  <si>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</si>
  <si>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</si>
  <si>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</si>
  <si>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</si>
  <si>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</si>
  <si>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</si>
  <si>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</si>
  <si>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</si>
  <si>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</si>
  <si>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</si>
  <si>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</si>
  <si>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</si>
  <si>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</si>
  <si>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</si>
  <si>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</si>
  <si>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</si>
  <si>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</si>
  <si>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</si>
  <si>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</si>
  <si>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</si>
  <si>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</si>
  <si>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</si>
  <si>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</si>
  <si>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</si>
  <si>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</si>
  <si>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</si>
  <si>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</si>
  <si>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</si>
  <si>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</si>
  <si>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</si>
  <si>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</si>
  <si>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</si>
  <si>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</si>
  <si>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</si>
  <si>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</si>
  <si>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</si>
  <si>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</si>
  <si>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</si>
  <si>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</si>
  <si>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</si>
  <si>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</si>
  <si>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</si>
  <si>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</si>
  <si>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</si>
  <si>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</si>
  <si>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</si>
  <si>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</si>
  <si>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</si>
  <si>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</si>
  <si>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</si>
  <si>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</si>
  <si>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</si>
  <si>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</si>
  <si>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</si>
  <si>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</si>
  <si>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</si>
  <si>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</si>
  <si>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</si>
  <si>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</si>
  <si>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</si>
  <si>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</si>
  <si>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</si>
  <si>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</si>
  <si>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</si>
  <si>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</si>
  <si>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</si>
  <si>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</si>
  <si>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</si>
  <si>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</si>
  <si>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</si>
  <si>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</si>
  <si>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</si>
  <si>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</si>
  <si>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</si>
  <si>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</si>
  <si>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</si>
  <si>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</si>
  <si>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</si>
  <si>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</si>
  <si>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</si>
  <si>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</si>
  <si>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</si>
  <si>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</si>
  <si>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</si>
  <si>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</si>
  <si>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</si>
  <si>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</si>
  <si>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</si>
  <si>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</si>
  <si>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</si>
  <si>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</si>
  <si>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</si>
  <si>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</si>
  <si>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</si>
  <si>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</si>
  <si>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</si>
  <si>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</si>
  <si>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</si>
  <si>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</si>
  <si>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</si>
  <si>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</si>
  <si>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</si>
  <si>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</si>
  <si>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</si>
  <si>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</si>
  <si>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</si>
  <si>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</si>
  <si>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</si>
  <si>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</si>
  <si>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</si>
  <si>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</si>
  <si>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</si>
  <si>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</si>
  <si>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</si>
  <si>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</si>
  <si>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</si>
  <si>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</si>
  <si>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</si>
  <si>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</si>
  <si>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</si>
  <si>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</si>
  <si>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</si>
  <si>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</si>
  <si>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</si>
  <si>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</si>
  <si>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</si>
  <si>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</si>
  <si>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</si>
  <si>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</si>
  <si>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</si>
  <si>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</si>
  <si>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</si>
  <si>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</si>
  <si>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</si>
  <si>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</si>
  <si>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</si>
  <si>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</si>
  <si>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</si>
  <si>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</si>
  <si>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</si>
  <si>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</si>
  <si>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</si>
  <si>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</si>
  <si>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</si>
  <si>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</si>
  <si>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</si>
  <si>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</si>
  <si>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</si>
  <si>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</si>
  <si>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</si>
  <si>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</si>
  <si>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</si>
  <si>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</si>
  <si>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</si>
  <si>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</si>
  <si>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</si>
  <si>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</si>
  <si>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</si>
  <si>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</si>
  <si>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</si>
  <si>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</si>
  <si>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</si>
  <si>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</si>
  <si>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</si>
  <si>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</si>
  <si>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</si>
  <si>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</si>
  <si>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</si>
  <si>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</si>
  <si>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</si>
  <si>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</si>
  <si>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</si>
  <si>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</si>
  <si>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</si>
  <si>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</si>
  <si>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</si>
  <si>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</si>
  <si>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</si>
  <si>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</si>
  <si>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</si>
  <si>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</si>
  <si>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</si>
  <si>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</si>
  <si>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</si>
  <si>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</si>
  <si>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</si>
  <si>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</si>
  <si>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</si>
  <si>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</si>
  <si>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</si>
  <si>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</si>
  <si>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</si>
  <si>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</si>
  <si>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</si>
  <si>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</si>
  <si>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</si>
  <si>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</si>
  <si>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</si>
  <si>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</si>
  <si>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</si>
  <si>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</si>
  <si>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</si>
  <si>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</si>
  <si>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</si>
  <si>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</si>
  <si>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</si>
  <si>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</si>
  <si>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</si>
  <si>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</si>
  <si>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</si>
  <si>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</si>
  <si>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</si>
  <si>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</si>
  <si>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</si>
  <si>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</si>
  <si>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</si>
  <si>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</si>
  <si>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</si>
  <si>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</si>
  <si>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</si>
  <si>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</si>
  <si>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</si>
  <si>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</si>
  <si>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</si>
  <si>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</si>
  <si>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</si>
  <si>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</si>
  <si>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</si>
  <si>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</si>
  <si>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</si>
  <si>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</si>
  <si>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</si>
  <si>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</si>
  <si>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</si>
  <si>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</si>
  <si>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</si>
  <si>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PCM-20251011-00000503</t>
  </si>
  <si>
    <t>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</si>
  <si>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</si>
  <si>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</si>
  <si>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</si>
  <si>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</si>
  <si>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</si>
  <si>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</si>
  <si>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</si>
  <si>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</si>
  <si>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</si>
  <si>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</si>
  <si>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</si>
  <si>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</si>
  <si>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</si>
  <si>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</si>
  <si>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</si>
  <si>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</si>
  <si>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</si>
  <si>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</si>
  <si>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</si>
  <si>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</si>
  <si>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</si>
  <si>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</si>
  <si>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</si>
  <si>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</si>
  <si>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</si>
  <si>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</si>
  <si>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</si>
  <si>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</si>
  <si>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</si>
  <si>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</si>
  <si>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</si>
  <si>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</si>
  <si>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</si>
  <si>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</si>
  <si>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</si>
  <si>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</si>
  <si>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</si>
  <si>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</si>
  <si>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</si>
  <si>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</si>
  <si>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</si>
  <si>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</si>
  <si>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</si>
  <si>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</si>
  <si>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</si>
  <si>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</si>
  <si>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</si>
  <si>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</si>
  <si>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</si>
  <si>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</si>
  <si>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</si>
  <si>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</si>
  <si>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</si>
  <si>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</si>
  <si>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</si>
  <si>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</si>
  <si>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</si>
  <si>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</si>
  <si>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</si>
  <si>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</si>
  <si>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</si>
  <si>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</si>
  <si>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</si>
  <si>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</si>
  <si>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</si>
  <si>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</si>
  <si>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</si>
  <si>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</si>
  <si>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</si>
  <si>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</si>
  <si>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</si>
  <si>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</si>
  <si>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</si>
  <si>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</si>
  <si>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</si>
  <si>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</si>
  <si>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</si>
  <si>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</si>
  <si>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</si>
  <si>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</si>
  <si>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</si>
  <si>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</si>
  <si>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</si>
  <si>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</si>
  <si>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</si>
  <si>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PCM-20251011-00000681</t>
  </si>
  <si>
    <t>60 MIN</t>
  </si>
  <si>
    <t xml:space="preserve"> PCM-20250215-00000830 </t>
  </si>
  <si>
    <t>LTE site still down and  site located in aramco area access issue need special permission</t>
  </si>
  <si>
    <t xml:space="preserve"> PCM-20251011-00000368 </t>
  </si>
  <si>
    <t>Site access night issue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</si>
  <si>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</si>
  <si>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</si>
  <si>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</si>
  <si>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</si>
  <si>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PCM-20251011-00000652</t>
  </si>
  <si>
    <t>EM Team on the way ETA; 40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</si>
  <si>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</si>
  <si>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</si>
  <si>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</si>
  <si>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</si>
  <si>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</si>
  <si>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</si>
  <si>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</si>
  <si>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</si>
  <si>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PCM-20251011-00000527</t>
  </si>
  <si>
    <t xml:space="preserve">ETA 60 MIN </t>
  </si>
  <si>
    <t>TT-20251010-01130 // NA</t>
  </si>
  <si>
    <t xml:space="preserve">ETA 40 mins </t>
  </si>
  <si>
    <t>PCM-20251011-00000575</t>
  </si>
  <si>
    <t>ETA 70 mins</t>
  </si>
  <si>
    <t>TT-20251011-00574 // NA</t>
  </si>
  <si>
    <t>will check after KMS0057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</si>
</sst>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4" totalsRowShown="0" headerRowDxfId="157" dataDxfId="156" headerRowBorderDxfId="154" tableBorderDxfId="155" totalsRowBorderDxfId="153">
  <autoFilter ref="A1:CJ1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2" totalsRowShown="0" headerRowDxfId="48" dataDxfId="47" headerRowBorderDxfId="45" tableBorderDxfId="46" totalsRowBorderDxfId="44">
  <autoFilter ref="A1:L4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1" totalsRowShown="0" headerRowDxfId="31" dataDxfId="30" headerRowBorderDxfId="28" tableBorderDxfId="29">
  <autoFilter ref="A1:L1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59"/>
      <c r="N1" s="159"/>
      <c r="O1" s="159"/>
    </row>
    <row r="2" spans="1:15" s="70" customFormat="1" ht="70.5" customHeight="1">
      <c r="A2" s="68" t="s">
        <v>38963</v>
      </c>
      <c r="B2" s="65" t="str">
        <f>IFERROR(VLOOKUP(D2,DB!A:K,11,0),"")</f>
        <v>R1</v>
      </c>
      <c r="C2" s="65">
        <v>1</v>
      </c>
      <c r="D2" s="85" t="s">
        <v>17807</v>
      </c>
      <c r="E2" s="69" t="s">
        <v>38964</v>
      </c>
      <c r="F2" s="82">
        <v>45662.948425925926</v>
      </c>
      <c r="G2" s="72">
        <f ca="1">IFERROR(NOW()-F2,"")</f>
        <v>278.42892013888923</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2">
        <v>45940.457754629628</v>
      </c>
      <c r="G3" s="161">
        <f ca="1">IFERROR(NOW()-F3,"")</f>
        <v>0.91959143518761266</v>
      </c>
      <c r="H3" s="164">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0.31680208333273185</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t="s">
        <v>38971</v>
      </c>
      <c r="B5" s="142" t="str">
        <f>IFERROR(VLOOKUP(D5,DB!A:K,11,0),"")</f>
        <v>R1</v>
      </c>
      <c r="C5" s="142">
        <v>2</v>
      </c>
      <c r="D5" s="142" t="s">
        <v>14535</v>
      </c>
      <c r="E5" s="143" t="s">
        <v>38964</v>
      </c>
      <c r="F5" s="144">
        <v>45941.314189814817</v>
      </c>
      <c r="G5" s="145">
        <f ca="1">IFERROR(NOW()-F5,"")</f>
        <v>6.3156249998428393E-2</v>
      </c>
      <c r="H5" s="144">
        <v>45941.307650462964</v>
      </c>
      <c r="I5" s="142" t="str">
        <f>IFERROR(VLOOKUP(D5,DB!A:F,6,0),"")</f>
        <v>SCECO</v>
      </c>
      <c r="J5" s="65" t="str">
        <f>IFERROR(VLOOKUP(D5,DB!A:G,7,0),"")</f>
        <v>Dead</v>
      </c>
      <c r="K5" s="146" t="s">
        <v>38972</v>
      </c>
      <c r="L5" s="147" t="str">
        <f>IFERROR(VLOOKUP(D5,DB!A:I,9,0),"")</f>
        <v>Latis</v>
      </c>
      <c r="M5" s="70"/>
      <c r="N5" s="70"/>
      <c r="O5" s="70"/>
    </row>
    <row r="6" spans="1:15" ht="15" customHeight="1">
      <c r="A6" s="141"/>
      <c r="B6" s="142" t="str">
        <f>IFERROR(VLOOKUP(D6,DB!A:K,11,0),"")</f>
        <v/>
      </c>
      <c r="C6" s="142"/>
      <c r="D6" s="142"/>
      <c r="E6" s="143"/>
      <c r="F6" s="144"/>
      <c r="G6" s="145">
        <f ca="1">IFERROR(NOW()-F6,"")</f>
        <v>45941.377346064815</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45941.377346064815</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45941.377346064815</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45941.377346064815</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45941.377346064815</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45941.377346064815</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45941.377346064815</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45941.377346064815</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45941.377346064815</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45941.377346064815</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45941.377346064815</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45941.377346064815</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45941.377346064815</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45941.377346064815</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45941.377346064815</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45941.377346064815</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45941.377346064815</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45941.377346064815</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45941.377346064815</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45941.377346064815</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45941.377346064815</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45941.377346064815</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45941.377346064815</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45941.377346064815</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45941.377346064815</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45941.377346064815</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45941.377346064815</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45941.377346064815</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45941.377346064815</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45941.377346064815</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45941.377346064815</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45941.377346064815</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45941.377346064815</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45941.377346064815</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45941.377346064815</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45941.377346064815</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45941.377346064815</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45941.377346064815</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45941.377346064815</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45941.377346064815</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45941.377346064815</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45941.377346064815</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45941.377346064815</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45941.377346064815</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45941.377346064815</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45941.377346064815</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45941.377346064815</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36D0858E-12B7-4328-9C86-5F39EC6DF93F}"/>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4"/>
  <sheetViews>
    <sheetView workbookViewId="0">
      <selection activeCell="D7" sqref="D7"/>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38969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134.65026273148396</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116.37750810185389</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39058</v>
      </c>
      <c r="B6" s="18" t="str">
        <f>IFERROR(VLOOKUP(D6,DB!A:K,11,0),"")</f>
        <v>R2</v>
      </c>
      <c r="C6" s="18">
        <v>1</v>
      </c>
      <c r="D6" s="18" t="s">
        <v>1128</v>
      </c>
      <c r="E6" s="120" t="s">
        <v>38964</v>
      </c>
      <c r="F6" s="121">
        <v>45941.370300925926</v>
      </c>
      <c r="G6" s="122">
        <f ca="1">IFERROR(NOW()-F6,"-")</f>
        <v>7.0451388892251998E-3</v>
      </c>
      <c r="H6" s="121">
        <v>45941.365543981483</v>
      </c>
      <c r="I6" s="18" t="str">
        <f>IFERROR(VLOOKUP(D6,DB!A:F,6,0),"")</f>
        <v>SCECO</v>
      </c>
      <c r="J6" s="18" t="str">
        <f>IFERROR(VLOOKUP(D6,DB!A:G,7,0),"")</f>
        <v>Dead</v>
      </c>
      <c r="K6" s="19" t="s">
        <v>39059</v>
      </c>
      <c r="L6" s="18" t="str">
        <f>IFERROR(VLOOKUP(D6,DB!A:I,9,0),"")</f>
        <v>Zain</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45941.377346064815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45941.377346064815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45941.377346064815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45941.377346064815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45941.377346064815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45941.377346064815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45941.377346064815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45941.377346064815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45941.377346064815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45941.377346064815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45941.377346064815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45941.377346064815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45941.377346064815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45941.377346064815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45941.377346064815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45941.377346064815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45941.377346064815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45941.377346064815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45941.377346064815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45941.377346064815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45941.377346064815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45941.377346064815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45941.377346064815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45941.377346064815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45941.377346064815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45941.377346064815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45941.377346064815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45941.377346064815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45941.377346064815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45941.377346064815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45941.377346064815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45941.377346064815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45941.377346064815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45941.377346064815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45941.377346064815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45941.377346064815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45941.377346064815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45941.377346064815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45941.377346064815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45941.377346064815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45941.377346064815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45941.377346064815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45941.377346064815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45941.377346064815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45941.377346064815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45941.377346064815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45941.377346064815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45941.377346064815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45941.377346064815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45941.377346064815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45941.377346064815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45941.377346064815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45941.377346064815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45941.377346064815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45941.377346064815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45941.377346064815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45941.377346064815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45941.377346064815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45941.377346064815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45941.377346064815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45941.377346064815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45941.377346064815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45941.377346064815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45941.377346064815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45941.377346064815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45941.377346064815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45941.377346064815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45941.377346064815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45941.377346064815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45941.377346064815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45941.377346064815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45941.377346064815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45941.377346064815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45941.377346064815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45941.377346064815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45941.377346064815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45941.377346064815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45941.377346064815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45941.377346064815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45941.377346064815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45941.377346064815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45941.377346064815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45941.377346064815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45941.377346064815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45941.377346064815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45941.377346064815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45941.377346064815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45941.377346064815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45941.377346064815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45941.377346064815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45941.377346064815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45941.377346064815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45941.377346064815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45941.377346064815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45941.377346064815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45941.377346064815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45941.377346064815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45941.377346064815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45941.377346064815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45941.377346064815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45941.377346064815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45941.377346064815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45941.377346064815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45941.377346064815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45941.377346064815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45941.377346064815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45941.377346064815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45941.377346064815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45941.377346064815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45941.377346064815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45941.377346064815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45941.377346064815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45941.377346064815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45941.377346064815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45941.377346064815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45941.377346064815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45941.377346064815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45941.377346064815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45941.377346064815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45941.377346064815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45941.377346064815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45941.377346064815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45941.377346064815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45941.377346064815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45941.377346064815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45941.377346064815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45941.377346064815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45941.377346064815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45941.377346064815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45941.377346064815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45941.377346064815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45941.377346064815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45941.377346064815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45941.377346064815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45941.377346064815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45941.377346064815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45941.377346064815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45941.377346064815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45941.377346064815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45941.377346064815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45941.377346064815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45941.377346064815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45941.377346064815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45941.377346064815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45941.377346064815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45941.377346064815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45941.377346064815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45941.377346064815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45941.377346064815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45941.377346064815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45941.377346064815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45941.377346064815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45941.377346064815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45941.377346064815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45941.377346064815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45941.377346064815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45941.377346064815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45941.377346064815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45941.377346064815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45941.377346064815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45941.377346064815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45941.377346064815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45941.377346064815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45941.377346064815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45941.377346064815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45941.377346064815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45941.377346064815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45941.377346064815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sheetData>
  <dataValidations count="2">
    <dataValidation allowBlank="1" showInputMessage="1" showErrorMessage="1" sqref="E1" xr:uid="{4D935161-CDD3-4592-B877-3FB59C99E142}"/>
    <dataValidation type="list" allowBlank="1" showInputMessage="1" showErrorMessage="1" sqref="E3:E17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45941.377346064815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45941.377346064815</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45941.377346064815</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45941.377346064815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45941.377346064815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45941.377346064815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45941.377346064815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45941.377346064815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45941.377346064815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45941.377346064815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45941.377346064815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45941.377346064815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45941.377346064815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45941.377346064815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45941.377346064815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45941.377346064815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45941.377346064815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45941.377346064815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45941.377346064815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45941.377346064815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45941.377346064815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45941.377346064815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45941.377346064815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45941.377346064815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45941.377346064815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45941.377346064815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45941.377346064815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45941.377346064815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45941.377346064815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45941.377346064815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45941.377346064815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45941.377346064815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45941.377346064815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45941.377346064815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45941.377346064815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45941.377346064815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45941.377346064815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45941.377346064815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45941.377346064815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45941.377346064815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45941.377346064815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45941.377346064815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45941.377346064815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45941.377346064815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45941.377346064815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45941.377346064815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45941.377346064815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45941.377346064815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45941.377346064815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45941.377346064815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45941.377346064815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45941.377346064815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45941.377346064815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45941.377346064815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45941.377346064815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45941.377346064815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45941.377346064815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45941.377346064815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45941.377346064815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45941.377346064815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45941.377346064815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45941.377346064815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45941.377346064815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45941.377346064815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45941.377346064815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45941.377346064815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45941.377346064815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45941.377346064815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45941.377346064815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45941.377346064815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45941.377346064815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45941.377346064815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45941.377346064815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45941.377346064815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45941.377346064815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45941.377346064815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45941.377346064815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45941.377346064815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45941.377346064815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45941.377346064815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45941.377346064815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45941.377346064815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45941.377346064815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45941.377346064815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45941.377346064815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45941.377346064815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45941.377346064815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45941.377346064815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45941.377346064815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45941.377346064815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45941.377346064815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45941.377346064815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45941.377346064815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45941.377346064815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45941.377346064815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45941.377346064815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45941.377346064815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45941.377346064815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45941.377346064815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45941.377346064815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45941.377346064815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45941.377346064815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45941.377346064815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45941.377346064815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45941.377346064815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45941.377346064815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45941.377346064815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45941.377346064815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45941.377346064815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45941.377346064815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45941.377346064815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45941.377346064815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45941.377346064815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45941.377346064815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45941.377346064815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45941.377346064815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45941.377346064815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45941.377346064815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45941.377346064815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45941.377346064815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45941.377346064815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45941.377346064815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45941.377346064815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45941.377346064815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45941.377346064815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45941.377346064815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45941.377346064815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45941.377346064815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45941.377346064815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45941.377346064815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45941.377346064815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45941.377346064815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45941.377346064815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45941.377346064815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45941.377346064815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45941.377346064815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45941.377346064815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45941.377346064815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45941.377346064815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45941.377346064815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45941.377346064815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45941.377346064815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45941.377346064815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45941.377346064815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45941.377346064815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45941.377346064815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45941.377346064815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45941.377346064815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45941.377346064815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45941.377346064815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45941.377346064815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45941.377346064815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45941.377346064815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45941.377346064815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45941.377346064815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45941.377346064815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45941.377346064815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45941.377346064815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45941.377346064815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45941.377346064815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45941.377346064815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45941.377346064815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45941.377346064815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45941.377346064815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45941.377346064815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45941.377346064815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45941.377346064815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45941.377346064815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45941.377346064815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45941.377346064815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45941.377346064815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45941.377346064815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45941.377346064815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45941.377346064815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45941.377346064815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45941.377346064815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45941.377346064815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45941.377346064815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45941.377346064815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45941.377346064815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45941.377346064815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45941.377346064815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45941.377346064815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45941.377346064815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45941.377346064815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45941.377346064815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45941.377346064815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45941.377346064815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45941.377346064815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45941.377346064815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45941.377346064815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45941.377346064815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45941.377346064815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45941.377346064815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45941.377346064815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45941.377346064815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45941.377346064815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45941.377346064815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45941.377346064815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45941.377346064815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45941.377346064815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45941.377346064815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45941.377346064815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45941.377346064815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45941.377346064815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45941.377346064815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45941.377346064815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45941.377346064815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45941.377346064815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45941.377346064815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45941.377346064815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45941.377346064815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45941.377346064815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45941.377346064815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45941.377346064815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45941.377346064815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45941.377346064815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45941.377346064815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45941.377346064815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45941.377346064815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45941.377346064815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45941.377346064815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45941.377346064815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45941.377346064815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45941.377346064815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45941.377346064815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45941.377346064815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45941.377346064815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45941.377346064815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45941.377346064815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45941.377346064815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45941.377346064815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45941.377346064815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45941.377346064815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45941.377346064815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45941.377346064815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45941.377346064815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45941.377346064815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45941.377346064815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45941.377346064815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45941.377346064815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45941.377346064815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45941.377346064815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45941.377346064815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45941.377346064815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45941.377346064815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45941.377346064815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45941.377346064815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45941.377346064815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45941.377346064815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45941.377346064815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45941.377346064815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45941.377346064815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45941.377346064815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45941.377346064815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45941.377346064815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45941.377346064815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45941.377346064815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45941.377346064815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45941.377346064815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45941.377346064815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45941.377346064815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45941.377346064815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45941.377346064815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45941.377346064815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45941.377346064815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45941.377346064815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45941.377346064815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45941.377346064815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45941.377346064815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45941.377346064815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45941.377346064815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45941.377346064815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45941.377346064815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45941.377346064815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45941.377346064815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45941.377346064815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45941.377346064815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45941.377346064815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45941.377346064815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45941.377346064815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45941.377346064815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45941.377346064815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45941.377346064815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45941.377346064815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45941.377346064815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45941.377346064815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45941.377346064815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45941.377346064815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45941.377346064815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45941.377346064815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45941.377346064815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45941.377346064815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45941.377346064815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45941.377346064815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45941.377346064815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45941.377346064815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45941.377346064815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45941.377346064815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45941.377346064815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45941.377346064815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45941.377346064815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45941.377346064815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45941.377346064815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45941.377346064815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45941.377346064815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45941.377346064815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45941.377346064815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45941.377346064815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45941.377346064815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45941.377346064815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45941.377346064815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45941.377346064815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45941.377346064815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45941.377346064815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45941.377346064815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45941.377346064815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45941.377346064815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45941.377346064815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45941.377346064815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45941.377346064815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45941.377346064815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45941.377346064815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45941.377346064815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45941.377346064815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45941.377346064815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45941.377346064815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45941.377346064815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45941.377346064815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45941.377346064815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45941.377346064815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45941.377346064815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45941.377346064815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45941.377346064815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45941.377346064815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45941.377346064815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45941.377346064815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45941.377346064815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45941.377346064815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45941.377346064815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45941.377346064815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45941.377346064815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45941.377346064815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45941.377346064815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45941.377346064815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45941.377346064815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45941.377346064815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45941.377346064815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45941.377346064815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45941.377346064815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45941.377346064815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45941.377346064815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45941.377346064815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45941.377346064815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45941.377346064815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45941.377346064815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45941.377346064815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45941.377346064815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45941.377346064815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45941.377346064815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45941.377346064815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45941.377346064815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45941.377346064815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45941.377346064815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45941.377346064815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45941.377346064815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45941.377346064815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45941.377346064815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45941.377346064815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45941.377346064815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45941.377346064815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45941.377346064815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45941.377346064815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45941.377346064815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45941.377346064815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45941.377346064815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45941.377346064815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45941.377346064815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45941.377346064815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45941.377346064815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45941.377346064815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45941.377346064815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45941.377346064815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45941.377346064815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45941.377346064815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45941.377346064815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45941.377346064815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45941.377346064815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45941.377346064815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45941.377346064815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45941.377346064815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45941.377346064815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45941.377346064815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45941.377346064815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45941.377346064815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45941.377346064815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45941.377346064815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45941.377346064815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45941.377346064815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45941.377346064815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45941.377346064815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45941.377346064815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45941.377346064815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45941.377346064815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45941.377346064815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45941.377346064815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45941.377346064815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45941.377346064815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45941.377346064815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45941.377346064815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45941.377346064815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45941.377346064815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45941.377346064815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45941.377346064815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45941.377346064815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45941.377346064815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45941.377346064815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45941.377346064815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45941.377346064815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45941.377346064815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45941.377346064815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45941.377346064815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45941.377346064815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45941.377346064815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45941.377346064815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45941.377346064815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45941.377346064815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45941.377346064815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45941.377346064815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45941.377346064815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45941.377346064815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45941.377346064815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45941.377346064815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45941.377346064815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45941.377346064815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45941.377346064815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45941.377346064815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45941.377346064815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45941.377346064815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45941.377346064815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45941.377346064815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45941.377346064815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45941.377346064815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45941.377346064815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45941.377346064815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45941.377346064815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45941.377346064815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45941.377346064815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45941.377346064815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45941.377346064815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45941.377346064815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45941.377346064815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45941.377346064815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45941.377346064815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45941.377346064815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45941.377346064815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45941.377346064815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45941.377346064815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45941.377346064815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45941.377346064815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45941.377346064815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45941.377346064815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45941.377346064815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45941.377346064815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45941.377346064815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45941.377346064815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45941.377346064815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45941.377346064815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45941.377346064815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45941.377346064815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45941.377346064815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45941.377346064815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45941.377346064815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45941.377346064815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45941.377346064815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45941.377346064815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45941.377346064815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45941.377346064815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45941.377346064815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45941.377346064815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45941.377346064815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45941.377346064815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45941.377346064815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45941.377346064815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45941.377346064815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45941.377346064815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45941.377346064815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45941.377346064815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45941.377346064815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45941.377346064815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45941.377346064815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45941.377346064815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45941.377346064815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45941.377346064815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45941.377346064815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45941.377346064815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45941.377346064815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45941.377346064815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45941.377346064815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45941.377346064815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45941.377346064815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45941.377346064815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45941.377346064815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45941.377346064815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45941.377346064815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45941.377346064815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45941.377346064815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45941.377346064815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45941.377346064815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45941.377346064815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45941.377346064815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45941.377346064815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45941.377346064815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45941.377346064815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45941.377346064815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45941.377346064815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45941.377346064815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45941.377346064815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45941.377346064815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45941.377346064815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45941.377346064815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45941.377346064815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45941.377346064815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45941.377346064815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45941.377346064815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45941.377346064815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45941.377346064815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45941.377346064815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45941.377346064815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45941.377346064815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45941.377346064815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45941.377346064815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45941.377346064815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45941.377346064815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45941.377346064815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45941.377346064815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45941.377346064815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45941.377346064815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45941.377346064815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45941.377346064815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45941.377346064815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45941.377346064815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45941.377346064815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45941.377346064815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45941.377346064815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45941.377346064815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45941.377346064815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45941.377346064815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45941.377346064815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45941.377346064815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45941.377346064815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45941.377346064815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45941.377346064815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45941.377346064815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45941.377346064815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45941.377346064815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45941.377346064815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45941.377346064815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45941.377346064815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45941.377346064815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45941.377346064815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45941.377346064815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45941.377346064815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45941.377346064815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45941.377346064815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45941.377346064815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45941.377346064815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45941.377346064815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45941.377346064815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45941.377346064815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45941.377346064815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45941.377346064815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45941.377346064815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45941.377346064815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45941.377346064815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45941.377346064815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45941.377346064815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45941.377346064815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45941.377346064815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45941.377346064815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45941.377346064815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45941.377346064815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45941.377346064815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45941.377346064815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45941.377346064815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45941.377346064815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45941.377346064815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45941.377346064815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45941.377346064815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45941.377346064815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45941.377346064815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45941.377346064815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45941.377346064815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45941.377346064815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45941.377346064815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45941.377346064815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45941.377346064815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45941.377346064815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45941.377346064815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45941.377346064815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45941.377346064815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45941.377346064815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45941.377346064815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45941.377346064815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45941.377346064815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45941.377346064815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45941.377346064815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45941.377346064815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45941.377346064815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45941.377346064815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45941.377346064815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45941.377346064815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45941.377346064815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45941.377346064815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45941.377346064815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45941.377346064815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45941.377346064815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45941.377346064815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45941.377346064815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45941.377346064815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45941.377346064815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45941.377346064815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45941.377346064815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45941.377346064815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45941.377346064815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45941.377346064815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45941.377346064815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45941.377346064815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45941.377346064815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45941.377346064815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45941.377346064815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45941.377346064815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45941.377346064815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45941.377346064815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45941.377346064815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45941.377346064815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45941.377346064815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45941.377346064815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45941.377346064815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45941.377346064815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45941.377346064815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45941.377346064815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45941.377346064815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45941.377346064815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45941.377346064815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45941.377346064815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45941.377346064815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45941.377346064815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45941.377346064815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45941.377346064815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45941.377346064815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45941.377346064815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45941.377346064815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45941.377346064815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45941.377346064815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45941.377346064815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45941.377346064815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45941.377346064815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45941.377346064815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45941.377346064815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45941.377346064815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45941.377346064815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45941.377346064815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45941.377346064815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45941.377346064815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45941.377346064815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45941.377346064815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45941.377346064815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45941.377346064815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45941.377346064815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45941.377346064815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45941.377346064815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45941.377346064815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45941.377346064815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45941.377346064815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45941.377346064815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45941.377346064815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45941.377346064815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45941.377346064815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45941.377346064815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45941.377346064815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45941.377346064815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45941.377346064815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45941.377346064815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45941.377346064815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45941.377346064815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45941.377346064815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45941.377346064815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45941.377346064815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45941.377346064815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45941.377346064815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45941.377346064815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45941.377346064815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45941.377346064815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45941.377346064815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45941.377346064815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45941.377346064815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45941.377346064815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45941.377346064815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45941.377346064815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45941.377346064815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45941.377346064815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45941.377346064815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45941.377346064815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45941.377346064815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45941.377346064815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45941.377346064815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45941.377346064815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45941.377346064815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45941.377346064815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45941.377346064815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45941.377346064815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45941.377346064815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45941.377346064815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45941.377346064815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45941.377346064815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45941.377346064815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45941.377346064815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45941.377346064815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45941.377346064815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45941.377346064815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45941.377346064815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45941.377346064815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45941.377346064815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45941.377346064815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45941.377346064815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45941.377346064815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45941.377346064815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45941.377346064815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45941.377346064815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45941.377346064815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45941.377346064815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45941.377346064815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45941.377346064815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45941.377346064815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45941.377346064815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45941.377346064815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45941.377346064815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45941.377346064815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45941.377346064815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45941.377346064815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45941.377346064815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45941.377346064815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45941.377346064815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45941.377346064815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45941.377346064815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45941.377346064815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45941.377346064815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45941.377346064815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45941.377346064815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45941.377346064815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45941.377346064815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45941.377346064815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45941.377346064815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45941.377346064815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45941.377346064815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45941.377346064815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45941.377346064815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45941.377346064815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45941.377346064815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45941.377346064815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45941.377346064815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45941.377346064815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45941.377346064815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45941.377346064815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45941.377346064815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45941.377346064815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45941.377346064815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45941.377346064815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45941.377346064815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45941.377346064815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45941.377346064815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45941.377346064815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45941.377346064815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45941.377346064815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45941.377346064815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45941.377346064815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45941.377346064815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45941.377346064815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45941.377346064815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45941.377346064815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45941.377346064815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45941.377346064815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45941.377346064815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45941.377346064815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45941.377346064815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45941.377346064815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45941.377346064815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45941.377346064815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45941.377346064815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45941.377346064815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45941.377346064815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45941.377346064815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45941.377346064815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45941.377346064815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45941.377346064815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45941.377346064815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45941.377346064815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45941.377346064815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45941.377346064815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45941.377346064815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45941.377346064815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45941.377346064815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45941.377346064815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45941.377346064815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45941.377346064815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45941.377346064815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45941.377346064815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45941.377346064815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45941.377346064815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45941.377346064815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45941.377346064815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45941.377346064815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45941.377346064815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45941.377346064815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45941.377346064815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45941.377346064815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45941.377346064815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45941.377346064815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45941.377346064815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45941.377346064815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45941.377346064815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45941.377346064815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45941.377346064815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45941.377346064815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45941.377346064815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45941.377346064815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45941.377346064815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45941.377346064815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45941.377346064815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45941.377346064815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45941.377346064815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45941.377346064815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45941.377346064815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45941.377346064815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45941.377346064815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45941.377346064815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45941.377346064815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45941.377346064815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45941.377346064815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45941.377346064815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45941.377346064815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45941.377346064815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45941.377346064815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45941.377346064815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45941.377346064815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45941.377346064815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45941.377346064815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45941.377346064815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45941.377346064815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45941.377346064815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45941.377346064815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45941.377346064815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45941.377346064815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45941.377346064815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45941.377346064815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45941.377346064815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45941.377346064815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45941.377346064815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45941.377346064815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45941.377346064815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45941.377346064815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45941.377346064815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45941.377346064815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45941.377346064815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45941.377346064815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45941.377346064815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45941.377346064815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45941.377346064815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45941.377346064815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45941.377346064815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45941.377346064815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45941.377346064815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45941.377346064815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45941.377346064815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45941.377346064815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45941.377346064815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45941.377346064815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45941.377346064815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45941.377346064815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45941.377346064815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45941.377346064815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45941.377346064815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45941.377346064815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45941.377346064815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45941.377346064815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45941.377346064815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45941.377346064815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45941.377346064815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45941.377346064815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45941.377346064815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45941.377346064815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45941.377346064815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45941.377346064815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45941.377346064815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45941.377346064815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45941.377346064815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45941.377346064815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45941.377346064815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45941.377346064815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45941.377346064815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45941.377346064815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45941.377346064815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45941.377346064815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45941.377346064815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45941.377346064815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45941.377346064815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45941.377346064815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45941.377346064815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45941.377346064815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45941.377346064815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45941.377346064815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45941.377346064815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45941.377346064815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45941.377346064815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45941.377346064815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45941.377346064815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45941.377346064815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45941.377346064815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45941.377346064815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45941.377346064815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45941.377346064815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45941.377346064815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45941.377346064815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45941.377346064815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45941.377346064815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45941.377346064815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45941.377346064815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45941.377346064815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45941.377346064815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45941.377346064815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45941.377346064815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45941.377346064815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45941.377346064815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45941.377346064815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45941.377346064815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45941.377346064815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45941.377346064815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45941.377346064815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45941.377346064815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45941.377346064815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45941.377346064815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45941.377346064815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45941.377346064815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45941.377346064815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45941.377346064815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45941.377346064815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45941.377346064815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45941.377346064815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45941.377346064815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45941.377346064815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45941.377346064815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45941.377346064815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45941.377346064815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45941.377346064815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45941.377346064815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45941.377346064815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45941.377346064815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45941.377346064815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45941.377346064815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45941.377346064815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45941.377346064815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45941.377346064815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45941.377346064815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45941.377346064815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45941.377346064815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45941.377346064815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45941.377346064815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45941.377346064815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45941.377346064815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45941.377346064815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45941.377346064815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45941.377346064815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45941.377346064815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45941.377346064815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45941.377346064815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45941.377346064815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45941.377346064815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45941.377346064815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45941.377346064815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45941.377346064815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45941.377346064815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45941.377346064815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45941.377346064815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45941.377346064815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45941.377346064815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45941.377346064815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45941.377346064815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45941.377346064815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45941.377346064815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45941.377346064815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45941.377346064815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45941.377346064815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45941.377346064815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45941.377346064815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45941.377346064815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45941.377346064815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45941.377346064815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45941.377346064815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45941.377346064815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45941.377346064815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45941.377346064815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45941.377346064815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45941.377346064815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45941.377346064815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45941.377346064815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45941.377346064815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45941.377346064815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45941.377346064815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45941.377346064815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45941.377346064815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45941.377346064815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45941.377346064815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45941.377346064815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45941.377346064815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45941.377346064815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45941.377346064815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45941.377346064815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45941.377346064815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45941.377346064815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45941.377346064815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45941.377346064815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45941.377346064815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45941.377346064815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45941.377346064815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45941.377346064815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45941.377346064815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45941.377346064815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45941.377346064815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45941.377346064815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45941.377346064815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45941.377346064815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45941.377346064815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45941.377346064815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45941.377346064815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45941.377346064815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45941.377346064815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45941.377346064815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45941.377346064815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45941.377346064815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45941.377346064815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45941.377346064815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45941.377346064815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45941.377346064815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45941.377346064815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45941.377346064815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45941.377346064815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45941.377346064815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45941.377346064815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45941.377346064815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45941.377346064815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45941.377346064815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45941.377346064815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45941.377346064815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45941.377346064815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45941.377346064815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45941.377346064815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45941.377346064815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45941.377346064815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45941.377346064815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45941.377346064815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45941.377346064815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45941.377346064815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45941.377346064815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45941.377346064815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45941.377346064815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45941.377346064815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45941.377346064815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45941.377346064815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45941.377346064815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45941.377346064815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45941.377346064815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45941.377346064815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45941.377346064815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45941.377346064815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45941.377346064815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45941.377346064815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45941.377346064815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45941.377346064815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45941.377346064815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45941.377346064815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45941.377346064815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45941.377346064815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45941.377346064815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45941.377346064815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45941.377346064815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45941.377346064815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45941.377346064815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45941.377346064815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45941.377346064815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45941.377346064815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45941.377346064815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45941.377346064815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45941.377346064815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45941.377346064815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45941.377346064815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45941.377346064815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45941.377346064815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45941.377346064815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45941.377346064815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45941.377346064815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45941.377346064815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45941.377346064815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45941.377346064815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45941.377346064815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45941.377346064815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45941.377346064815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45941.377346064815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45941.377346064815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45941.377346064815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45941.377346064815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45941.377346064815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45941.377346064815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45941.377346064815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45941.377346064815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45941.377346064815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45941.377346064815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45941.377346064815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45941.377346064815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45941.377346064815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45941.377346064815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45941.377346064815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45941.377346064815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45941.377346064815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45941.377346064815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45941.377346064815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45941.377346064815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45941.377346064815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45941.377346064815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45941.377346064815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45941.377346064815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45941.377346064815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45941.377346064815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45941.377346064815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45941.377346064815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45941.377346064815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45941.377346064815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45941.377346064815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45941.377346064815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45941.377346064815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45941.377346064815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45941.377346064815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45941.377346064815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45941.377346064815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45941.377346064815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45941.377346064815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45941.377346064815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45941.377346064815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45941.377346064815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45941.377346064815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45941.377346064815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45941.377346064815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45941.377346064815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45941.377346064815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45941.377346064815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45941.377346064815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45941.377346064815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45941.377346064815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45941.377346064815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45941.377346064815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45941.377346064815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45941.377346064815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45941.377346064815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45941.377346064815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45941.377346064815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45941.377346064815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45941.377346064815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45941.377346064815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45941.377346064815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45941.377346064815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45941.377346064815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45941.377346064815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45941.377346064815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45941.377346064815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45941.377346064815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45941.377346064815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45941.377346064815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45941.377346064815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45941.377346064815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45941.377346064815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45941.377346064815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45941.377346064815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45941.377346064815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45941.377346064815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45941.377346064815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45941.377346064815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45941.377346064815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45941.377346064815</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39060</v>
      </c>
      <c r="B2" s="102" t="str">
        <f>IFERROR(VLOOKUP(D2,DB!A:K,11,0),"")</f>
        <v>R4</v>
      </c>
      <c r="C2" s="103">
        <v>1</v>
      </c>
      <c r="D2" s="99" t="s">
        <v>35082</v>
      </c>
      <c r="E2" s="104" t="s">
        <v>38964</v>
      </c>
      <c r="F2" s="105">
        <v>45703.480717592596</v>
      </c>
      <c r="G2" s="106">
        <f ca="1">IFERROR(NOW()-F2,"")</f>
        <v>237.89662847221916</v>
      </c>
      <c r="H2" s="105">
        <v>45703.474768518521</v>
      </c>
      <c r="I2" s="102" t="str">
        <f>IFERROR(VLOOKUP(D2,DB!A:F,6,0),"")</f>
        <v>SCECO</v>
      </c>
      <c r="J2" s="102" t="str">
        <f>IFERROR(VLOOKUP(D2,DB!A:G,7,0),"")</f>
        <v>Dead</v>
      </c>
      <c r="K2" s="107" t="s">
        <v>39061</v>
      </c>
      <c r="L2" s="99" t="str">
        <f>IFERROR(VLOOKUP(D2,DB!A:I,9,0),"")</f>
        <v>Latis</v>
      </c>
    </row>
    <row r="3" spans="1:16" ht="15" customHeight="1">
      <c r="A3" s="127" t="s">
        <v>39062</v>
      </c>
      <c r="B3" s="127" t="str">
        <f>IFERROR(VLOOKUP(D3,DB!A:K,11,0),"")</f>
        <v>R4</v>
      </c>
      <c r="C3" s="128">
        <v>1</v>
      </c>
      <c r="D3" s="129" t="s">
        <v>27578</v>
      </c>
      <c r="E3" s="104" t="s">
        <v>38964</v>
      </c>
      <c r="F3" s="165">
        <v>45941.201597222222</v>
      </c>
      <c r="G3" s="132">
        <f ca="1">IFERROR(NOW()-F3,"")</f>
        <v>0.17574884259374812</v>
      </c>
      <c r="H3" s="131">
        <v>45941.195949074077</v>
      </c>
      <c r="I3" s="127" t="str">
        <f>IFERROR(VLOOKUP(D3,DB!A:F,6,0),"")</f>
        <v>SCECO</v>
      </c>
      <c r="J3" s="127" t="str">
        <f>IFERROR(VLOOKUP(D3,DB!A:G,7,0),"")</f>
        <v>Dead</v>
      </c>
      <c r="K3" s="133" t="s">
        <v>39063</v>
      </c>
      <c r="L3" s="129" t="str">
        <f>IFERROR(VLOOKUP(D3,DB!A:I,9,0),"")</f>
        <v>Latis</v>
      </c>
    </row>
    <row r="4" spans="1:16" ht="15" customHeight="1">
      <c r="A4" s="127"/>
      <c r="B4" s="127" t="str">
        <f>IFERROR(VLOOKUP(D4,DB!A:K,11,0),"")</f>
        <v/>
      </c>
      <c r="C4" s="128"/>
      <c r="D4" s="99"/>
      <c r="E4" s="104"/>
      <c r="F4" s="131"/>
      <c r="G4" s="132">
        <f ca="1">IFERROR(NOW()-F4,"")</f>
        <v>45941.377346064815</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45941.377346064815</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45941.377346064815</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45941.377346064815</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45941.377346064815</v>
      </c>
      <c r="H8" s="131"/>
      <c r="I8" s="127" t="str">
        <f>IFERROR(VLOOKUP(D8,DB!A:F,6,0),"")</f>
        <v/>
      </c>
      <c r="J8" s="127" t="str">
        <f>IFERROR(VLOOKUP(D8,DB!A:G,7,0),"")</f>
        <v/>
      </c>
      <c r="K8" s="133"/>
      <c r="L8" s="129" t="str">
        <f>IFERROR(VLOOKUP(D8,DB!A:I,9,0),"")</f>
        <v/>
      </c>
    </row>
    <row r="9" spans="1:16" ht="15" customHeight="1">
      <c r="A9" s="127"/>
      <c r="B9" s="127" t="str">
        <f>IFERROR(VLOOKUP(D9,DB!A:K,11,0),"")</f>
        <v/>
      </c>
      <c r="C9" s="128"/>
      <c r="D9" s="99"/>
      <c r="E9" s="104"/>
      <c r="F9" s="131"/>
      <c r="G9" s="132">
        <f ca="1">IFERROR(NOW()-F9,"")</f>
        <v>45941.377346064815</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99"/>
      <c r="E10" s="104"/>
      <c r="F10" s="131"/>
      <c r="G10" s="132">
        <f ca="1">IFERROR(NOW()-F10,"")</f>
        <v>45941.377346064815</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99"/>
      <c r="E11" s="104"/>
      <c r="F11" s="131"/>
      <c r="G11" s="132">
        <f ca="1">IFERROR(NOW()-F11,"")</f>
        <v>45941.377346064815</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45941.377346064815</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45941.377346064815</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45941.377346064815</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45941.377346064815</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66"/>
      <c r="E16" s="130"/>
      <c r="F16" s="131"/>
      <c r="G16" s="132">
        <f ca="1">IFERROR(NOW()-F16,"")</f>
        <v>45941.377346064815</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45941.377346064815</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45941.377346064815</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45941.377346064815</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45941.377346064815</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45941.377346064815</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45941.377346064815</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45941.377346064815</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45941.377346064815</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45941.377346064815</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45941.377346064815</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45941.377346064815</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45941.377346064815</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45941.377346064815</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45941.377346064815</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45941.377346064815</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45941.377346064815</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45941.377346064815</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45941.377346064815</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45941.377346064815</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45941.377346064815</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45941.377346064815</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45941.377346064815</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45941.377346064815</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45941.377346064815</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45941.377346064815</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45941.377346064815</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45941.377346064815</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45941.377346064815</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45941.377346064815</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45941.377346064815</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45941.377346064815</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45941.377346064815</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45941.377346064815</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45941.377346064815</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45941.377346064815</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45941.377346064815</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45941.377346064815</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45941.377346064815</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45941.377346064815</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45941.377346064815</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45941.377346064815</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45941.377346064815</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45941.377346064815</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45941.377346064815</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45941.377346064815</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45941.377346064815</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45941.377346064815</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45941.377346064815</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45941.377346064815</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45941.377346064815</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45941.377346064815</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45941.377346064815</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45941.377346064815</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45941.377346064815</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45941.377346064815</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45941.377346064815</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45941.377346064815</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45941.377346064815</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45941.377346064815</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45941.377346064815</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45941.377346064815</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45941.377346064815</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45941.377346064815</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45941.377346064815</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45941.377346064815</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45941.377346064815</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45941.377346064815</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45941.377346064815</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45941.377346064815</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45941.377346064815</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45941.377346064815</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45941.377346064815</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45941.377346064815</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45941.377346064815</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45941.377346064815</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45941.377346064815</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45941.377346064815</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45941.377346064815</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45941.377346064815</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45941.377346064815</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45941.377346064815</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45941.377346064815</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45941.377346064815</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45941.377346064815</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45941.377346064815</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45941.377346064815</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45941.377346064815</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45941.377346064815</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45941.377346064815</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45941.377346064815</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45941.377346064815</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45941.377346064815</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45941.377346064815</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45941.377346064815</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45941.377346064815</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45941.377346064815</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45941.377346064815</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45941.377346064815</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45941.377346064815</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45941.377346064815</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45941.377346064815</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45941.377346064815</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45941.377346064815</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45941.377346064815</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45941.377346064815</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45941.377346064815</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45941.377346064815</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45941.377346064815</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45941.377346064815</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45941.377346064815</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45941.377346064815</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45941.377346064815</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45941.377346064815</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45941.377346064815</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45941.377346064815</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45941.377346064815</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45941.377346064815</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45941.377346064815</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45941.377346064815</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45941.377346064815</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45941.377346064815</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45941.377346064815</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45941.377346064815</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45941.377346064815</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45941.377346064815</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45941.377346064815</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45941.377346064815</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45941.377346064815</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45941.377346064815</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45941.377346064815</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45941.377346064815</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45941.377346064815</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45941.377346064815</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45941.377346064815</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45941.377346064815</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45941.377346064815</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45941.377346064815</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45941.377346064815</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45941.377346064815</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45941.377346064815</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45941.377346064815</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45941.377346064815</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45941.377346064815</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45941.377346064815</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45941.377346064815</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45941.377346064815</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45941.377346064815</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45941.377346064815</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45941.377346064815</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45941.377346064815</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45941.377346064815</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45941.377346064815</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45941.377346064815</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45941.377346064815</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45941.377346064815</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45941.377346064815</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45941.377346064815</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45941.377346064815</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45941.377346064815</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45941.377346064815</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45941.377346064815</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45941.377346064815</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45941.377346064815</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45941.377346064815</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45941.377346064815</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45941.377346064815</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45941.377346064815</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45941.377346064815</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45941.377346064815</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45941.377346064815</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45941.377346064815</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45941.377346064815</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45941.377346064815</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45941.377346064815</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45941.377346064815</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45941.377346064815</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45941.377346064815</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45941.377346064815</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45941.377346064815</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45941.377346064815</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45941.377346064815</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45941.377346064815</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45941.377346064815</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45941.377346064815</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45941.377346064815</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45941.377346064815</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45941.377346064815</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45941.377346064815</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45941.377346064815</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45941.377346064815</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45941.377346064815</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45941.377346064815</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45941.377346064815</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45941.377346064815</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45941.377346064815</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45941.377346064815</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45941.377346064815</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45941.377346064815</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45941.377346064815</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45941.377346064815</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45941.377346064815</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45941.377346064815</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45941.377346064815</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45941.377346064815</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45941.377346064815</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45941.377346064815</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45941.377346064815</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45941.377346064815</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45941.377346064815</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45941.377346064815</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45941.377346064815</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45941.377346064815</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45941.377346064815</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45941.377346064815</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45941.377346064815</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45941.377346064815</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45941.377346064815</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45941.377346064815</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45941.377346064815</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45941.377346064815</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45941.377346064815</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45941.377346064815</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45941.377346064815</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45941.377346064815</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45941.377346064815</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45941.377346064815</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45941.377346064815</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45941.377346064815</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45941.377346064815</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45941.377346064815</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45941.377346064815</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45941.377346064815</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45941.377346064815</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45941.377346064815</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45941.377346064815</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45941.377346064815</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45941.377346064815</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45941.377346064815</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45941.377346064815</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45941.377346064815</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45941.377346064815</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45941.377346064815</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45941.377346064815</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45941.377346064815</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45941.377346064815</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45941.377346064815</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45941.377346064815</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45941.377346064815</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45941.377346064815</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45941.377346064815</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45941.377346064815</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45941.377346064815</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45941.377346064815</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45941.377346064815</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45941.377346064815</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45941.377346064815</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45941.377346064815</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45941.377346064815</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45941.377346064815</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45941.377346064815</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45941.377346064815</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45941.377346064815</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45941.377346064815</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45941.377346064815</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45941.377346064815</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45941.377346064815</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45941.377346064815</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45941.377346064815</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45941.377346064815</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45941.377346064815</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45941.377346064815</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45941.377346064815</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45941.377346064815</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45941.377346064815</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45941.377346064815</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45941.377346064815</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45941.377346064815</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45941.377346064815</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45941.377346064815</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45941.377346064815</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45941.377346064815</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45941.377346064815</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45941.377346064815</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45941.377346064815</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45941.377346064815</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45941.377346064815</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45941.377346064815</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45941.377346064815</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45941.377346064815</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45941.377346064815</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45941.377346064815</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45941.377346064815</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45941.377346064815</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45941.377346064815</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45941.377346064815</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45941.377346064815</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45941.377346064815</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45941.377346064815</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45941.377346064815</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45941.377346064815</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45941.377346064815</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45941.377346064815</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45941.377346064815</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45941.377346064815</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45941.377346064815</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45941.377346064815</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45941.377346064815</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45941.377346064815</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45941.377346064815</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45941.377346064815</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45941.377346064815</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45941.377346064815</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45941.377346064815</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45941.377346064815</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45941.377346064815</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45941.377346064815</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45941.377346064815</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45941.377346064815</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45941.377346064815</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45941.377346064815</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45941.377346064815</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45941.377346064815</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45941.377346064815</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45941.377346064815</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45941.377346064815</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45941.377346064815</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45941.377346064815</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45941.377346064815</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45941.377346064815</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45941.377346064815</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45941.377346064815</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45941.377346064815</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45941.377346064815</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45941.377346064815</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45941.377346064815</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45941.377346064815</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45941.377346064815</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45941.377346064815</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45941.377346064815</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45941.377346064815</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45941.377346064815</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45941.377346064815</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45941.377346064815</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45941.377346064815</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45941.377346064815</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45941.377346064815</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45941.377346064815</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45941.377346064815</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45941.377346064815</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45941.377346064815</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45941.377346064815</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45941.377346064815</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45941.377346064815</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45941.377346064815</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45941.377346064815</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45941.377346064815</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45941.377346064815</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45941.377346064815</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45941.377346064815</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45941.377346064815</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45941.377346064815</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45941.377346064815</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45941.377346064815</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45941.377346064815</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45941.377346064815</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45941.377346064815</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45941.377346064815</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45941.377346064815</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45941.377346064815</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45941.377346064815</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45941.377346064815</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45941.377346064815</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45941.377346064815</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45941.377346064815</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45941.377346064815</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45941.377346064815</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45941.377346064815</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45941.377346064815</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45941.377346064815</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45941.377346064815</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45941.377346064815</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45941.377346064815</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45941.377346064815</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45941.377346064815</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45941.377346064815</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45941.377346064815</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45941.377346064815</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45941.377346064815</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45941.377346064815</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45941.377346064815</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45941.377346064815</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45941.377346064815</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45941.377346064815</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45941.377346064815</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45941.377346064815</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45941.377346064815</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45941.377346064815</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45941.377346064815</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45941.377346064815</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45941.377346064815</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45941.377346064815</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45941.377346064815</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45941.377346064815</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45941.377346064815</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45941.377346064815</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45941.377346064815</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45941.377346064815</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45941.377346064815</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45941.377346064815</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45941.377346064815</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45941.377346064815</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45941.377346064815</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45941.377346064815</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45941.377346064815</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45941.377346064815</v>
      </c>
      <c r="H431" s="131"/>
      <c r="I431" s="127" t="str">
        <f>IFERROR(VLOOKUP(D431,DB!A:F,6,0),"")</f>
        <v/>
      </c>
      <c r="J431" s="127" t="str">
        <f>IFERROR(VLOOKUP(D431,DB!A:G,7,0),"")</f>
        <v/>
      </c>
      <c r="K431" s="133"/>
      <c r="L431" s="129" t="str">
        <f>IFERROR(VLOOKUP(D431,DB!A:I,9,0),"")</f>
        <v/>
      </c>
    </row>
    <row r="432" spans="1:12" ht="15" customHeight="1">
      <c r="A432" s="134"/>
      <c r="B432" s="134" t="str">
        <f>IFERROR(VLOOKUP(D432,DB!A:K,11,0),"")</f>
        <v/>
      </c>
      <c r="C432" s="135"/>
      <c r="D432" s="136"/>
      <c r="E432" s="137"/>
      <c r="F432" s="138"/>
      <c r="G432" s="139">
        <f ca="1">IFERROR(NOW()-F432,"")</f>
        <v>45941.377346064815</v>
      </c>
      <c r="H432" s="138"/>
      <c r="I432" s="134" t="str">
        <f>IFERROR(VLOOKUP(D432,DB!A:F,6,0),"")</f>
        <v/>
      </c>
      <c r="J432" s="134" t="str">
        <f>IFERROR(VLOOKUP(D432,DB!A:G,7,0),"")</f>
        <v/>
      </c>
      <c r="K432" s="140"/>
      <c r="L432" s="136" t="str">
        <f>IFERROR(VLOOKUP(D432,DB!A:I,9,0),"")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H6" sqref="H6"/>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0">
        <f ca="1">IFERROR(NOW()-F2,"")</f>
        <v>49.545285879627045</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38969</v>
      </c>
      <c r="F3" s="38">
        <v>45926.188877314817</v>
      </c>
      <c r="G3" s="160">
        <f t="shared" ref="G3" ca="1" si="0">IFERROR(NOW()-F3,"")</f>
        <v>15.188468749998719</v>
      </c>
      <c r="H3" s="38">
        <v>45926.158159722225</v>
      </c>
      <c r="I3" s="37" t="str">
        <f>IFERROR(VLOOKUP(D3,DB!A:F,6,0),"")</f>
        <v>SCECO</v>
      </c>
      <c r="J3" s="37" t="str">
        <f>IFERROR(VLOOKUP(D3,DB!A:G,7,0),"")</f>
        <v>Good</v>
      </c>
      <c r="K3" s="37" t="s">
        <v>39067</v>
      </c>
      <c r="L3" s="37" t="str">
        <f>IFERROR(VLOOKUP(D3,DB!A:I,9,0),"")</f>
        <v>Latis</v>
      </c>
      <c r="M3" s="125"/>
    </row>
    <row r="4" spans="1:13" ht="15">
      <c r="A4" s="37" t="s">
        <v>39068</v>
      </c>
      <c r="B4" s="37" t="str">
        <f>IFERROR(VLOOKUP(D4,DB!A:K,11,0),"")</f>
        <v>R5</v>
      </c>
      <c r="C4" s="37">
        <v>2</v>
      </c>
      <c r="D4" s="37" t="s">
        <v>38404</v>
      </c>
      <c r="E4" s="37" t="s">
        <v>38964</v>
      </c>
      <c r="F4" s="38">
        <v>45941.347326388888</v>
      </c>
      <c r="G4" s="39">
        <f t="shared" ref="G4:G6" ca="1" si="1">IFERROR(NOW()-F4,"")</f>
        <v>3.0019675927178469E-2</v>
      </c>
      <c r="H4" s="38">
        <v>45941.34107638889</v>
      </c>
      <c r="I4" s="37" t="str">
        <f>IFERROR(VLOOKUP(D4,DB!A:F,6,0),"")</f>
        <v>SCECO</v>
      </c>
      <c r="J4" s="37" t="str">
        <f>IFERROR(VLOOKUP(D4,DB!A:G,7,0),"")</f>
        <v>Haj Removal</v>
      </c>
      <c r="K4" s="37" t="s">
        <v>39069</v>
      </c>
      <c r="L4" s="37" t="str">
        <f>IFERROR(VLOOKUP(D4,DB!A:I,9,0),"")</f>
        <v>Latis</v>
      </c>
    </row>
    <row r="5" spans="1:13" ht="15">
      <c r="A5" s="37" t="s">
        <v>39068</v>
      </c>
      <c r="B5" s="37" t="str">
        <f>IFERROR(VLOOKUP(D5,DB!A:K,11,0),"")</f>
        <v>R5</v>
      </c>
      <c r="C5" s="37">
        <v>2</v>
      </c>
      <c r="D5" s="37" t="s">
        <v>38426</v>
      </c>
      <c r="E5" s="37"/>
      <c r="F5" s="38">
        <v>45941.361435185187</v>
      </c>
      <c r="G5" s="39">
        <f t="shared" ca="1" si="1"/>
        <v>1.5910879628791008E-2</v>
      </c>
      <c r="H5" s="38">
        <v>45941.353796296295</v>
      </c>
      <c r="I5" s="37" t="str">
        <f>IFERROR(VLOOKUP(D5,DB!A:F,6,0),"")</f>
        <v>SCECO</v>
      </c>
      <c r="J5" s="37" t="str">
        <f>IFERROR(VLOOKUP(D5,DB!A:G,7,0),"")</f>
        <v>Haj Removal</v>
      </c>
      <c r="K5" s="37"/>
      <c r="L5" s="37" t="str">
        <f>IFERROR(VLOOKUP(D5,DB!A:I,9,0),"")</f>
        <v>Latis</v>
      </c>
    </row>
    <row r="6" spans="1:13" ht="15">
      <c r="A6" s="37"/>
      <c r="B6" s="37" t="str">
        <f>IFERROR(VLOOKUP(D6,DB!A:K,11,0),"")</f>
        <v/>
      </c>
      <c r="C6" s="37"/>
      <c r="D6" s="37"/>
      <c r="E6" s="37"/>
      <c r="F6" s="38"/>
      <c r="G6" s="39">
        <f t="shared" ca="1" si="1"/>
        <v>45941.377346064815</v>
      </c>
      <c r="H6" s="38">
        <v>45941.353796296295</v>
      </c>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38" ca="1" si="2">IFERROR(NOW()-F7,"")</f>
        <v>45941.377346064815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2"/>
        <v>45941.377346064815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45941.377346064815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45941.377346064815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45941.377346064815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45941.377346064815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45941.377346064815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45941.377346064815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45941.377346064815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45941.377346064815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45941.377346064815</v>
      </c>
      <c r="H17" s="38"/>
      <c r="I17" s="37" t="str">
        <f>IFERROR(VLOOKUP(D17,DB!A:F,6,0),"")</f>
        <v/>
      </c>
      <c r="J17" s="37" t="str">
        <f>IFERROR(VLOOKUP(D17,DB!A:G,7,0),"")</f>
        <v/>
      </c>
      <c r="K17" s="37"/>
      <c r="L17" s="37" t="str">
        <f>IFERROR(VLOOKUP(D17,DB!A:I,9,0),"")</f>
        <v/>
      </c>
    </row>
    <row r="18" spans="1:12" ht="15">
      <c r="A18" s="84"/>
      <c r="B18" s="84" t="str">
        <f>IFERROR(VLOOKUP(D18,DB!A:K,11,0),"")</f>
        <v/>
      </c>
      <c r="C18" s="84"/>
      <c r="D18" s="84"/>
      <c r="E18" s="84"/>
      <c r="F18" s="123"/>
      <c r="G18" s="124">
        <f t="shared" ca="1" si="2"/>
        <v>45941.377346064815</v>
      </c>
      <c r="H18" s="123"/>
      <c r="I18" s="84" t="str">
        <f>IFERROR(VLOOKUP(D18,DB!A:F,6,0),"")</f>
        <v/>
      </c>
      <c r="J18" s="84" t="str">
        <f>IFERROR(VLOOKUP(D18,DB!A:G,7,0),"")</f>
        <v/>
      </c>
      <c r="K18" s="84"/>
      <c r="L18" s="84" t="str">
        <f>IFERROR(VLOOKUP(D18,DB!A:I,9,0),"")</f>
        <v/>
      </c>
    </row>
    <row r="19" spans="1:12" ht="15">
      <c r="A19" s="37"/>
      <c r="B19" s="37" t="str">
        <f>IFERROR(VLOOKUP(D19,DB!A:K,11,0),"")</f>
        <v/>
      </c>
      <c r="C19" s="37"/>
      <c r="D19" s="37"/>
      <c r="E19" s="37"/>
      <c r="F19" s="38"/>
      <c r="G19" s="39">
        <f t="shared" ca="1" si="2"/>
        <v>45941.377346064815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45941.377346064815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45941.377346064815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45941.377346064815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45941.377346064815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45941.377346064815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45941.377346064815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45941.377346064815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45941.377346064815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45941.377346064815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45941.377346064815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45941.377346064815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45941.377346064815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45941.377346064815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45941.377346064815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45941.377346064815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45941.377346064815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45941.377346064815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45941.377346064815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45941.377346064815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ref="G39:G70" ca="1" si="3">IFERROR(NOW()-F39,"")</f>
        <v>45941.377346064815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3"/>
        <v>45941.377346064815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45941.377346064815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45941.377346064815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45941.377346064815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45941.377346064815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45941.377346064815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45941.377346064815</v>
      </c>
      <c r="H46" s="38"/>
      <c r="I46" s="37" t="str">
        <f>IFERROR(VLOOKUP(D46,DB!A:F,6,0),"")</f>
        <v/>
      </c>
      <c r="J46" s="37" t="str">
        <f>IFERROR(VLOOKUP(D46,DB!A:G,7,0),"")</f>
        <v/>
      </c>
      <c r="K46" s="37"/>
      <c r="L46" s="37" t="str">
        <f>IFERROR(VLOOKUP(D46,DB!A:I,9,0),"")</f>
        <v/>
      </c>
    </row>
    <row r="47" spans="1:12" ht="15">
      <c r="A47" s="84"/>
      <c r="B47" s="84" t="str">
        <f>IFERROR(VLOOKUP(D47,DB!A:K,11,0),"")</f>
        <v/>
      </c>
      <c r="C47" s="84"/>
      <c r="D47" s="84"/>
      <c r="E47" s="84"/>
      <c r="F47" s="123"/>
      <c r="G47" s="124">
        <f t="shared" ca="1" si="3"/>
        <v>45941.377346064815</v>
      </c>
      <c r="H47" s="123"/>
      <c r="I47" s="84" t="str">
        <f>IFERROR(VLOOKUP(D47,DB!A:F,6,0),"")</f>
        <v/>
      </c>
      <c r="J47" s="84" t="str">
        <f>IFERROR(VLOOKUP(D47,DB!A:G,7,0),"")</f>
        <v/>
      </c>
      <c r="K47" s="84"/>
      <c r="L47" s="84" t="str">
        <f>IFERROR(VLOOKUP(D47,DB!A:I,9,0),"")</f>
        <v/>
      </c>
    </row>
    <row r="48" spans="1:12" ht="15">
      <c r="A48" s="37"/>
      <c r="B48" s="37" t="str">
        <f>IFERROR(VLOOKUP(D48,DB!A:K,11,0),"")</f>
        <v/>
      </c>
      <c r="C48" s="37"/>
      <c r="D48" s="37"/>
      <c r="E48" s="37"/>
      <c r="F48" s="38"/>
      <c r="G48" s="39">
        <f t="shared" ca="1" si="3"/>
        <v>45941.377346064815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45941.377346064815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45941.377346064815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45941.377346064815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45941.377346064815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45941.377346064815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45941.377346064815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45941.377346064815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45941.377346064815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45941.377346064815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45941.377346064815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45941.377346064815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45941.377346064815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45941.377346064815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45941.377346064815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45941.377346064815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45941.377346064815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45941.377346064815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45941.377346064815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45941.377346064815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45941.377346064815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45941.377346064815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45941.377346064815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ref="G71:G102" ca="1" si="4">IFERROR(NOW()-F71,"")</f>
        <v>45941.377346064815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4"/>
        <v>45941.377346064815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45941.377346064815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45941.377346064815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45941.377346064815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45941.377346064815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45941.377346064815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45941.377346064815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45941.377346064815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45941.377346064815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45941.377346064815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45941.377346064815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45941.377346064815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45941.377346064815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45941.377346064815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45941.377346064815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45941.377346064815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45941.377346064815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45941.377346064815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45941.377346064815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45941.377346064815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45941.377346064815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45941.377346064815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45941.377346064815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45941.377346064815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45941.377346064815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45941.377346064815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45941.377346064815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45941.377346064815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45941.377346064815</v>
      </c>
      <c r="H100" s="38"/>
      <c r="I100" s="37" t="str">
        <f>IFERROR(VLOOKUP(D100,DB!A:F,6,0),"")</f>
        <v/>
      </c>
      <c r="J100" s="37" t="str">
        <f>IFERROR(VLOOKUP(D100,DB!A:G,7,0),"")</f>
        <v/>
      </c>
      <c r="K100" s="37"/>
      <c r="L100" s="37" t="str">
        <f>IFERROR(VLOOKUP(D100,DB!A:I,9,0),"")</f>
        <v/>
      </c>
    </row>
    <row r="101" spans="1:12" ht="15">
      <c r="A101" s="84"/>
      <c r="B101" s="84" t="str">
        <f>IFERROR(VLOOKUP(D101,DB!A:K,11,0),"")</f>
        <v/>
      </c>
      <c r="C101" s="84"/>
      <c r="D101" s="84"/>
      <c r="E101" s="84"/>
      <c r="F101" s="123"/>
      <c r="G101" s="124">
        <f t="shared" ca="1" si="4"/>
        <v>45941.377346064815</v>
      </c>
      <c r="H101" s="123"/>
      <c r="I101" s="84" t="str">
        <f>IFERROR(VLOOKUP(D101,DB!A:F,6,0),"")</f>
        <v/>
      </c>
      <c r="J101" s="84" t="str">
        <f>IFERROR(VLOOKUP(D101,DB!A:G,7,0),"")</f>
        <v/>
      </c>
      <c r="K101" s="84"/>
      <c r="L101" s="84" t="str">
        <f>IFERROR(VLOOKUP(D101,DB!A:I,9,0),"")</f>
        <v/>
      </c>
    </row>
    <row r="102" spans="1:12" ht="15"/>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3" ht="15"/>
    <row r="764" ht="15"/>
    <row r="771" ht="15"/>
    <row r="774" ht="15"/>
    <row r="776" ht="15"/>
    <row r="779" ht="15"/>
    <row r="787" ht="15"/>
    <row r="788" ht="15"/>
    <row r="790" ht="15"/>
    <row r="791" ht="15"/>
    <row r="795" ht="15"/>
    <row r="796" ht="15"/>
    <row r="798" ht="15"/>
    <row r="799" ht="15"/>
    <row r="800" ht="15"/>
    <row r="801" ht="15"/>
    <row r="802" ht="15"/>
    <row r="803" ht="15"/>
    <row r="804" ht="15"/>
    <row r="805"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2" ht="15"/>
    <row r="900" ht="15"/>
    <row r="901" ht="15"/>
    <row r="903" ht="15"/>
    <row r="904" ht="15"/>
    <row r="905" ht="15"/>
    <row r="907" ht="15"/>
    <row r="908" ht="15"/>
    <row r="912" ht="15"/>
    <row r="913" ht="15"/>
    <row r="915" ht="15"/>
    <row r="916" ht="15"/>
    <row r="918" ht="15"/>
    <row r="919" ht="15"/>
    <row r="920" ht="15"/>
    <row r="921" ht="15"/>
    <row r="922" ht="15"/>
    <row r="923" ht="15"/>
    <row r="924" ht="15"/>
    <row r="925" ht="15"/>
    <row r="926" ht="15"/>
    <row r="928" ht="15"/>
    <row r="929" ht="15"/>
    <row r="931" ht="15"/>
    <row r="932"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1" ht="15"/>
    <row r="972" ht="15"/>
    <row r="974" ht="15"/>
    <row r="975" ht="15"/>
    <row r="976" ht="15"/>
    <row r="977" ht="15"/>
    <row r="978" ht="15"/>
    <row r="979" ht="15"/>
    <row r="980" ht="15"/>
    <row r="981" ht="15"/>
    <row r="983" ht="15"/>
    <row r="984" ht="15"/>
    <row r="986" ht="15"/>
    <row r="987" ht="15"/>
    <row r="990" ht="15"/>
    <row r="991" ht="15"/>
    <row r="994" ht="15"/>
    <row r="997" ht="15"/>
    <row r="998" ht="15"/>
    <row r="1000" ht="15"/>
    <row r="1001" ht="15"/>
    <row r="1003" ht="15"/>
    <row r="1004" ht="15"/>
    <row r="1006" ht="15"/>
    <row r="1007" ht="15"/>
    <row r="1009" ht="15"/>
    <row r="1010" ht="15"/>
    <row r="1011" ht="15"/>
    <row r="1012" ht="15"/>
    <row r="1013" ht="15"/>
    <row r="1014" ht="15"/>
    <row r="1015" ht="15"/>
    <row r="1016" ht="15"/>
    <row r="1017" ht="15"/>
    <row r="1018" ht="15"/>
    <row r="1019" ht="15"/>
    <row r="1020" ht="15"/>
    <row r="1021" ht="15"/>
    <row r="1022" ht="15"/>
    <row r="1023" ht="15"/>
    <row r="1024" ht="15"/>
    <row r="1025" ht="15"/>
    <row r="1028" ht="15"/>
    <row r="1199" ht="15"/>
    <row r="1200" ht="15"/>
    <row r="1202" ht="15"/>
    <row r="1203" ht="15"/>
    <row r="1210" ht="15"/>
    <row r="1211" ht="15"/>
    <row r="1212" ht="15"/>
    <row r="1213" ht="15"/>
    <row r="1214" ht="15"/>
    <row r="1215" ht="15"/>
    <row r="1218" ht="15"/>
    <row r="1219" ht="15"/>
    <row r="1220" ht="15"/>
    <row r="1221" ht="15"/>
    <row r="1222" ht="15"/>
    <row r="1223" ht="15"/>
    <row r="1224"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59" ht="15"/>
    <row r="1260" ht="15"/>
    <row r="1261" ht="15"/>
    <row r="1262" ht="15"/>
    <row r="1263" ht="15"/>
    <row r="1264" ht="15"/>
    <row r="1267" ht="15"/>
    <row r="1274" ht="15"/>
    <row r="1277" ht="15"/>
    <row r="1278" ht="15"/>
    <row r="1280" ht="15"/>
    <row r="1281" ht="15"/>
    <row r="1282" ht="15"/>
    <row r="1285" ht="15"/>
    <row r="1286" ht="15"/>
    <row r="1289" ht="15"/>
    <row r="1291" ht="15"/>
    <row r="1292" ht="15"/>
    <row r="1294" ht="15"/>
    <row r="1295" ht="15"/>
    <row r="1297" ht="15"/>
    <row r="1298"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4" ht="15"/>
    <row r="1332" ht="15"/>
    <row r="1334" ht="15"/>
    <row r="1335" ht="15"/>
    <row r="1336" ht="15"/>
    <row r="1337" ht="15"/>
    <row r="1338" ht="15"/>
    <row r="1339" ht="15"/>
    <row r="1340" ht="15"/>
    <row r="1341" ht="15"/>
    <row r="1342" ht="15"/>
    <row r="1343" ht="15"/>
    <row r="1344" ht="15"/>
    <row r="1345" ht="15"/>
    <row r="1346" ht="15"/>
    <row r="1347" ht="15"/>
    <row r="1348" ht="15"/>
    <row r="1349" ht="15"/>
    <row r="1350" ht="15"/>
    <row r="1352" ht="15"/>
    <row r="1356" ht="15"/>
    <row r="1357" ht="15"/>
    <row r="1358" ht="15"/>
    <row r="1360" ht="15"/>
    <row r="1361" ht="15"/>
    <row r="1362" ht="15"/>
    <row r="1363" ht="15"/>
    <row r="1364" ht="15"/>
    <row r="1365" ht="15"/>
    <row r="1366" ht="15"/>
    <row r="1367" ht="15"/>
    <row r="1368" ht="15"/>
    <row r="137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5"/>
  <sheetViews>
    <sheetView workbookViewId="0">
      <selection activeCell="D6" sqref="D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8.5"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39070</v>
      </c>
      <c r="B2" s="149" t="s">
        <v>5398</v>
      </c>
      <c r="C2" s="148">
        <v>1</v>
      </c>
      <c r="D2" s="149" t="s">
        <v>34463</v>
      </c>
      <c r="E2" s="148" t="s">
        <v>39071</v>
      </c>
      <c r="F2" s="150">
        <v>45926.772847222222</v>
      </c>
      <c r="G2" s="151">
        <f ca="1">IFERROR(NOW()-F2,"-")</f>
        <v>14.604498842592875</v>
      </c>
      <c r="H2" s="152">
        <v>45927.449074074102</v>
      </c>
      <c r="I2" s="149" t="str">
        <f>IFERROR(VLOOKUP(D2,DB!A:F,6,0),"")</f>
        <v>SCECO</v>
      </c>
      <c r="J2" s="149" t="str">
        <f>IFERROR(VLOOKUP(D2,DB!A:G,7,0),"")</f>
        <v>Weak</v>
      </c>
      <c r="K2" s="148" t="s">
        <v>39072</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39073</v>
      </c>
      <c r="B3" s="149" t="str">
        <f>IFERROR(VLOOKUP(D3,DB!A:K,11,0),"")</f>
        <v>R6</v>
      </c>
      <c r="C3" s="148">
        <v>1</v>
      </c>
      <c r="D3" s="149" t="s">
        <v>34282</v>
      </c>
      <c r="E3" s="148" t="s">
        <v>38964</v>
      </c>
      <c r="F3" s="152">
        <v>45939.529062499998</v>
      </c>
      <c r="G3" s="151">
        <f ca="1">IFERROR(NOW()-F3,"-")</f>
        <v>1.8482835648173932</v>
      </c>
      <c r="H3" s="152">
        <v>45927.987534722219</v>
      </c>
      <c r="I3" s="149" t="str">
        <f>IFERROR(VLOOKUP(D3,DB!A:F,6,0),"")</f>
        <v>SCECO</v>
      </c>
      <c r="J3" s="149" t="str">
        <f>IFERROR(VLOOKUP(D3,DB!A:G,7,0),"")</f>
        <v>Vandalized</v>
      </c>
      <c r="K3" s="148" t="s">
        <v>39074</v>
      </c>
      <c r="L3" s="149" t="str">
        <f>IFERROR(VLOOKUP(D3,DB!A:I,9,0),"")</f>
        <v>Latis</v>
      </c>
    </row>
    <row r="4" spans="1:16383" ht="31.5" customHeight="1">
      <c r="A4" s="148" t="s">
        <v>39075</v>
      </c>
      <c r="B4" s="149" t="s">
        <v>5398</v>
      </c>
      <c r="C4" s="148">
        <v>1</v>
      </c>
      <c r="D4" s="149" t="s">
        <v>32861</v>
      </c>
      <c r="E4" s="148" t="s">
        <v>39071</v>
      </c>
      <c r="F4" s="150">
        <v>45933.880972222221</v>
      </c>
      <c r="G4" s="151">
        <f ca="1">IFERROR(NOW()-F4,"-")</f>
        <v>7.4963738425940392</v>
      </c>
      <c r="H4" s="152">
        <v>45929.455266203702</v>
      </c>
      <c r="I4" s="149" t="str">
        <f>IFERROR(VLOOKUP(D4,DB!A:F,6,0),"")</f>
        <v>SCECO</v>
      </c>
      <c r="J4" s="149" t="str">
        <f>IFERROR(VLOOKUP(D4,DB!A:G,7,0),"")</f>
        <v>In progress</v>
      </c>
      <c r="K4" s="148" t="s">
        <v>39076</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39077</v>
      </c>
      <c r="B5" s="149" t="s">
        <v>5398</v>
      </c>
      <c r="C5" s="148">
        <v>1</v>
      </c>
      <c r="D5" s="149" t="s">
        <v>33408</v>
      </c>
      <c r="E5" s="148" t="s">
        <v>38964</v>
      </c>
      <c r="F5" s="150">
        <v>45941.023958333331</v>
      </c>
      <c r="G5" s="151">
        <f ca="1">IFERROR(NOW()-F5,"-")</f>
        <v>0.35338773148396285</v>
      </c>
      <c r="H5" s="152">
        <v>45934.470231481479</v>
      </c>
      <c r="I5" s="149" t="str">
        <f>IFERROR(VLOOKUP(D5,DB!A:F,6,0),"")</f>
        <v>SCECO</v>
      </c>
      <c r="J5" s="149" t="str">
        <f>IFERROR(VLOOKUP(D5,DB!A:G,7,0),"")</f>
        <v>Dead</v>
      </c>
      <c r="K5" s="148" t="s">
        <v>39076</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39078</v>
      </c>
      <c r="B6" s="148" t="str">
        <f>IFERROR(VLOOKUP(D6,DB!A:K,11,0),"")</f>
        <v>R6</v>
      </c>
      <c r="C6" s="148">
        <v>4</v>
      </c>
      <c r="D6" s="148" t="s">
        <v>38903</v>
      </c>
      <c r="E6" s="148" t="s">
        <v>38964</v>
      </c>
      <c r="F6" s="150">
        <v>45941.32471064815</v>
      </c>
      <c r="G6" s="151">
        <f ca="1">IFERROR(NOW()-F6,"-")</f>
        <v>5.2635416664998047E-2</v>
      </c>
      <c r="H6" s="152">
        <v>45941.314340277779</v>
      </c>
      <c r="I6" s="148" t="str">
        <f>IFERROR(VLOOKUP(D6,DB!A:F,6,0),"")</f>
        <v>SCECO</v>
      </c>
      <c r="J6" s="148" t="str">
        <f>IFERROR(VLOOKUP(D6,DB!A:G,7,0),"")</f>
        <v>Dead</v>
      </c>
      <c r="K6" s="148" t="s">
        <v>39079</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10" t="s">
        <v>39080</v>
      </c>
      <c r="B7" s="148" t="str">
        <f>IFERROR(VLOOKUP(D7,DB!A:K,11,0),"")</f>
        <v>R6</v>
      </c>
      <c r="C7" s="148">
        <v>1</v>
      </c>
      <c r="D7" s="156" t="s">
        <v>34803</v>
      </c>
      <c r="E7" s="148" t="s">
        <v>38964</v>
      </c>
      <c r="F7" s="113"/>
      <c r="G7" s="151">
        <f ca="1">IFERROR(NOW()-F7,"-")</f>
        <v>45941.377346064815</v>
      </c>
      <c r="H7" s="113">
        <v>45941.331631944442</v>
      </c>
      <c r="I7" s="156" t="str">
        <f>IFERROR(VLOOKUP(D7,DB!A:F,6,0),"")</f>
        <v>Generator-SG</v>
      </c>
      <c r="J7" s="156" t="str">
        <f>IFERROR(VLOOKUP(D7,DB!A:G,7,0),"")</f>
        <v>Vandalized</v>
      </c>
      <c r="K7" s="158" t="s">
        <v>39081</v>
      </c>
      <c r="L7" s="157" t="str">
        <f>IFERROR(VLOOKUP(D7,DB!A:I,9,0),"")</f>
        <v>Latis</v>
      </c>
    </row>
    <row r="8" spans="1:16383" ht="31.5" customHeight="1">
      <c r="A8" s="110" t="s">
        <v>39082</v>
      </c>
      <c r="B8" s="148" t="str">
        <f>IFERROR(VLOOKUP(D8,DB!A:K,11,0),"")</f>
        <v>R6</v>
      </c>
      <c r="C8" s="148">
        <v>1</v>
      </c>
      <c r="D8" s="156" t="s">
        <v>33009</v>
      </c>
      <c r="E8" s="157" t="s">
        <v>38964</v>
      </c>
      <c r="F8" s="113">
        <v>45941.339699074073</v>
      </c>
      <c r="G8" s="151">
        <f ca="1">IFERROR(NOW()-F8,"-")</f>
        <v>3.7646990742359776E-2</v>
      </c>
      <c r="H8" s="113">
        <v>45941.333935185183</v>
      </c>
      <c r="I8" s="156" t="str">
        <f>IFERROR(VLOOKUP(D8,DB!A:F,6,0),"")</f>
        <v>SCECO</v>
      </c>
      <c r="J8" s="156" t="str">
        <f>IFERROR(VLOOKUP(D8,DB!A:G,7,0),"")</f>
        <v>Dead+No BB Design</v>
      </c>
      <c r="K8" s="158" t="s">
        <v>39083</v>
      </c>
      <c r="L8" s="157" t="str">
        <f>IFERROR(VLOOKUP(D8,DB!A:I,9,0),"")</f>
        <v>Latis</v>
      </c>
    </row>
    <row r="9" spans="1:16383" ht="31.5" customHeight="1">
      <c r="A9" s="110" t="s">
        <v>39084</v>
      </c>
      <c r="B9" s="148" t="str">
        <f>IFERROR(VLOOKUP(D9,DB!A:K,11,0),"")</f>
        <v>R6</v>
      </c>
      <c r="C9" s="148">
        <v>1</v>
      </c>
      <c r="D9" s="109" t="s">
        <v>33691</v>
      </c>
      <c r="E9" s="157" t="s">
        <v>38964</v>
      </c>
      <c r="F9" s="113"/>
      <c r="G9" s="81">
        <f ca="1">IFERROR(NOW()-F9,"-")</f>
        <v>45941.377346064815</v>
      </c>
      <c r="H9" s="113">
        <v>45941.334421296298</v>
      </c>
      <c r="I9" s="109" t="str">
        <f>IFERROR(VLOOKUP(D9,DB!A:F,6,0),"")</f>
        <v>SCECO</v>
      </c>
      <c r="J9" s="108" t="str">
        <f>IFERROR(VLOOKUP(D9,DB!A:G,7,0),"")</f>
        <v>Vandalized</v>
      </c>
      <c r="K9" s="114" t="s">
        <v>39085</v>
      </c>
      <c r="L9" s="115" t="str">
        <f>IFERROR(VLOOKUP(D9,DB!A:I,9,0),"")</f>
        <v>Latis</v>
      </c>
    </row>
    <row r="10" spans="1:16383" ht="31.5" customHeight="1">
      <c r="A10" s="110"/>
      <c r="B10" s="109" t="str">
        <f>IFERROR(VLOOKUP(D10,DB!A:K,11,0),"")</f>
        <v/>
      </c>
      <c r="C10" s="111"/>
      <c r="D10" s="109"/>
      <c r="E10" s="112"/>
      <c r="F10" s="113"/>
      <c r="G10" s="81">
        <f ca="1">IFERROR(NOW()-F10,"-")</f>
        <v>45941.377346064815</v>
      </c>
      <c r="H10" s="113"/>
      <c r="I10" s="109" t="str">
        <f>IFERROR(VLOOKUP(D10,DB!A:F,6,0),"")</f>
        <v/>
      </c>
      <c r="J10" s="108" t="str">
        <f>IFERROR(VLOOKUP(D10,DB!A:G,7,0),"")</f>
        <v/>
      </c>
      <c r="K10" s="114"/>
      <c r="L10" s="115" t="str">
        <f>IFERROR(VLOOKUP(D10,DB!A:I,9,0),"")</f>
        <v/>
      </c>
    </row>
    <row r="11" spans="1:16383" ht="31.5" customHeight="1">
      <c r="A11" s="110"/>
      <c r="B11" s="109" t="str">
        <f>IFERROR(VLOOKUP(D11,DB!A:K,11,0),"")</f>
        <v/>
      </c>
      <c r="C11" s="111"/>
      <c r="D11" s="109"/>
      <c r="E11" s="112"/>
      <c r="F11" s="113"/>
      <c r="G11" s="81">
        <f ca="1">IFERROR(NOW()-F11,"-")</f>
        <v>45941.377346064815</v>
      </c>
      <c r="H11" s="113"/>
      <c r="I11" s="109" t="str">
        <f>IFERROR(VLOOKUP(D11,DB!A:F,6,0),"")</f>
        <v/>
      </c>
      <c r="J11" s="108" t="str">
        <f>IFERROR(VLOOKUP(D11,DB!A:G,7,0),"")</f>
        <v/>
      </c>
      <c r="K11" s="114"/>
      <c r="L11" s="115" t="str">
        <f>IFERROR(VLOOKUP(D11,DB!A:I,9,0),"")</f>
        <v/>
      </c>
    </row>
    <row r="12" spans="1:16383" ht="31.5" customHeight="1">
      <c r="A12" s="110"/>
      <c r="B12" s="109" t="str">
        <f>IFERROR(VLOOKUP(D12,DB!A:K,11,0),"")</f>
        <v/>
      </c>
      <c r="C12" s="111"/>
      <c r="D12" s="163"/>
      <c r="E12" s="112"/>
      <c r="F12" s="113"/>
      <c r="G12" s="81">
        <f ca="1">IFERROR(NOW()-F12,"-")</f>
        <v>45941.377346064815</v>
      </c>
      <c r="H12" s="113"/>
      <c r="I12" s="109" t="str">
        <f>IFERROR(VLOOKUP(D12,DB!A:F,6,0),"")</f>
        <v/>
      </c>
      <c r="J12" s="108" t="str">
        <f>IFERROR(VLOOKUP(D12,DB!A:G,7,0),"")</f>
        <v/>
      </c>
      <c r="K12" s="114"/>
      <c r="L12" s="115" t="str">
        <f>IFERROR(VLOOKUP(D12,DB!A:I,9,0),"")</f>
        <v/>
      </c>
    </row>
    <row r="13" spans="1:16383" ht="31.5" customHeight="1">
      <c r="A13" s="110"/>
      <c r="B13" s="109" t="str">
        <f>IFERROR(VLOOKUP(D13,DB!A:K,11,0),"")</f>
        <v/>
      </c>
      <c r="C13" s="111"/>
      <c r="D13" s="163"/>
      <c r="E13" s="112"/>
      <c r="F13" s="113"/>
      <c r="G13" s="81">
        <f ca="1">IFERROR(NOW()-F13,"-")</f>
        <v>45941.377346064815</v>
      </c>
      <c r="H13" s="113"/>
      <c r="I13" s="109" t="str">
        <f>IFERROR(VLOOKUP(D13,DB!A:F,6,0),"")</f>
        <v/>
      </c>
      <c r="J13" s="108" t="str">
        <f>IFERROR(VLOOKUP(D13,DB!A:G,7,0),"")</f>
        <v/>
      </c>
      <c r="K13" s="114"/>
      <c r="L13" s="115" t="str">
        <f>IFERROR(VLOOKUP(D13,DB!A:I,9,0),"")</f>
        <v/>
      </c>
    </row>
    <row r="14" spans="1:16383" ht="31.5" customHeight="1">
      <c r="A14" s="110"/>
      <c r="B14" s="109" t="str">
        <f>IFERROR(VLOOKUP(D14,DB!A:K,11,0),"")</f>
        <v/>
      </c>
      <c r="C14" s="111"/>
      <c r="D14" s="109"/>
      <c r="E14" s="112"/>
      <c r="F14" s="113"/>
      <c r="G14" s="81">
        <f ca="1">IFERROR(NOW()-F14,"-")</f>
        <v>45941.377346064815</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45941.377346064815</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45941.377346064815</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45941.377346064815</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45941.377346064815</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45941.377346064815</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45941.377346064815</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45941.377346064815</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45941.377346064815</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45941.377346064815</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45941.377346064815</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45941.377346064815</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45941.377346064815</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45941.377346064815</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45941.377346064815</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45941.377346064815</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45941.377346064815</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45941.377346064815</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45941.377346064815</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45941.377346064815</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45941.377346064815</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45941.377346064815</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45941.377346064815</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45941.377346064815</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45941.377346064815</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45941.377346064815</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45941.377346064815</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45941.377346064815</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45941.377346064815</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45941.377346064815</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45941.377346064815</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45941.377346064815</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45941.377346064815</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45941.377346064815</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45941.377346064815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45941.377346064815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45941.377346064815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45941.377346064815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45941.377346064815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45941.377346064815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45941.377346064815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45941.377346064815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45941.377346064815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45941.377346064815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45941.377346064815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45941.377346064815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45941.377346064815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45941.377346064815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45941.377346064815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45941.377346064815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45941.377346064815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45941.377346064815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45941.377346064815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45941.377346064815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45941.377346064815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45941.377346064815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45941.377346064815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45941.377346064815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45941.377346064815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45941.377346064815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45941.377346064815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45941.377346064815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45941.377346064815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45941.377346064815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45941.377346064815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45941.377346064815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45941.377346064815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45941.377346064815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45941.377346064815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45941.377346064815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45941.377346064815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45941.377346064815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45941.377346064815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45941.377346064815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45941.377346064815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45941.377346064815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45941.377346064815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45941.377346064815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45941.377346064815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45941.377346064815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45941.377346064815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45941.377346064815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45941.377346064815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45941.377346064815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45941.377346064815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45941.377346064815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45941.377346064815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45941.377346064815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45941.377346064815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45941.377346064815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45941.377346064815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45941.377346064815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45941.377346064815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45941.377346064815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45941.377346064815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45941.377346064815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45941.377346064815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45941.377346064815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45941.377346064815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45941.377346064815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45941.377346064815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45941.377346064815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45941.377346064815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45941.377346064815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45941.377346064815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45941.377346064815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45941.377346064815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45941.377346064815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45941.377346064815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45941.377346064815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45941.377346064815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45941.377346064815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45941.377346064815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45941.377346064815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45941.377346064815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45941.377346064815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45941.377346064815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45941.377346064815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45941.377346064815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45941.377346064815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45941.377346064815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45941.377346064815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45941.377346064815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45941.377346064815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45941.377346064815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45941.377346064815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45941.377346064815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45941.377346064815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45941.377346064815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45941.377346064815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45941.377346064815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45941.377346064815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45941.377346064815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45941.377346064815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45941.377346064815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45941.377346064815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45941.377346064815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45941.377346064815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45941.377346064815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45941.377346064815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45941.377346064815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45941.377346064815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45941.377346064815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45941.377346064815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45941.377346064815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45941.377346064815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45941.377346064815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45941.377346064815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45941.377346064815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45941.377346064815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45941.377346064815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45941.377346064815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45941.377346064815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45941.377346064815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45941.377346064815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45941.377346064815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45941.377346064815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45941.377346064815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45941.377346064815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45941.377346064815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45941.377346064815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45941.377346064815</v>
      </c>
      <c r="H175" s="113"/>
      <c r="I175" s="109" t="str">
        <f>IFERROR(VLOOKUP(D175,DB!A:F,6,0),"")</f>
        <v/>
      </c>
      <c r="J175" s="108" t="str">
        <f>IFERROR(VLOOKUP(D175,DB!A:G,7,0),"")</f>
        <v/>
      </c>
      <c r="K175" s="114"/>
      <c r="L175" s="115" t="str">
        <f>IFERROR(VLOOKUP(D175,DB!A:I,9,0),"")</f>
        <v/>
      </c>
    </row>
  </sheetData>
  <dataValidations count="2">
    <dataValidation allowBlank="1" showInputMessage="1" showErrorMessage="1" sqref="E1" xr:uid="{380493DB-286A-4683-AF55-C78F04945A49}"/>
    <dataValidation type="list" allowBlank="1" showInputMessage="1" showErrorMessage="1" sqref="E3 E5:E1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2025-10-11T06:03:23Z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