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53" documentId="13_ncr:1_{F6CB121F-512D-4AA6-A0C1-0FB36C537598}" xr6:coauthVersionLast="47" xr6:coauthVersionMax="47" xr10:uidLastSave="{0A529B94-2BD4-4397-90D8-54E06372DE44}"/>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3" i="4"/>
  <c r="G3" i="4"/>
  <c r="I3" i="4"/>
  <c r="J3" i="4"/>
  <c r="L3" i="4"/>
  <c r="B4" i="4"/>
  <c r="G4" i="4"/>
  <c r="I4" i="4"/>
  <c r="J4" i="4"/>
  <c r="L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<sst xmlns="http://schemas.openxmlformats.org/spreadsheetml/2006/main" count="178594" uniqueCount="39079">
  <si>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</si>
  <si>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</si>
  <si>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</si>
  <si>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</si>
  <si>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</si>
  <si>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</si>
  <si>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</si>
  <si>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</si>
  <si>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</si>
  <si>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</si>
  <si>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</si>
  <si>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</si>
  <si>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</si>
  <si>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</si>
  <si>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</si>
  <si>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</si>
  <si>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</si>
  <si>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</si>
  <si>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</si>
  <si>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</si>
  <si>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</si>
  <si>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</si>
  <si>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</si>
  <si>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</si>
  <si>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</si>
  <si>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</si>
  <si>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</si>
  <si>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</si>
  <si>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</si>
  <si>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</si>
  <si>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</si>
  <si>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</si>
  <si>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</si>
  <si>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</si>
  <si>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</si>
  <si>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</si>
  <si>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</si>
  <si>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</si>
  <si>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</si>
  <si>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</si>
  <si>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</si>
  <si>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</si>
  <si>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</si>
  <si>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</si>
  <si>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</si>
  <si>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</si>
  <si>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</si>
  <si>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</si>
  <si>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</si>
  <si>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</si>
  <si>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</si>
  <si>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</si>
  <si>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</si>
  <si>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</si>
  <si>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</si>
  <si>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</si>
  <si>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</si>
  <si>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</si>
  <si>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</si>
  <si>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</si>
  <si>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</si>
  <si>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</si>
  <si>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</si>
  <si>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</si>
  <si>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</si>
  <si>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</si>
  <si>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</si>
  <si>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</si>
  <si>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</si>
  <si>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</si>
  <si>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</si>
  <si>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</si>
  <si>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</si>
  <si>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</si>
  <si>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</si>
  <si>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</si>
  <si>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</si>
  <si>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</si>
  <si>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</si>
  <si>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</si>
  <si>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</si>
  <si>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</si>
  <si>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</si>
  <si>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</si>
  <si>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</si>
  <si>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</si>
  <si>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</si>
  <si>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</si>
  <si>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</si>
  <si>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</si>
  <si>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</si>
  <si>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</si>
  <si>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</si>
  <si>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</si>
  <si>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</si>
  <si>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</si>
  <si>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</si>
  <si>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</si>
  <si>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</si>
  <si>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</si>
  <si>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</si>
  <si>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</si>
  <si>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</si>
  <si>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</si>
  <si>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</si>
  <si>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</si>
  <si>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</si>
  <si>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</si>
  <si>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</si>
  <si>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</si>
  <si>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</si>
  <si>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</si>
  <si>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</si>
  <si>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</si>
  <si>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</si>
  <si>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</si>
  <si>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</si>
  <si>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</si>
  <si>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</si>
  <si>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</si>
  <si>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</si>
  <si>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</si>
  <si>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</si>
  <si>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</si>
  <si>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</si>
  <si>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</si>
  <si>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</si>
  <si>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</si>
  <si>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</si>
  <si>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</si>
  <si>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</si>
  <si>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</si>
  <si>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</si>
  <si>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</si>
  <si>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</si>
  <si>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</si>
  <si>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</si>
  <si>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</si>
  <si>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</si>
  <si>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</si>
  <si>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</si>
  <si>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</si>
  <si>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</si>
  <si>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</si>
  <si>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</si>
  <si>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</si>
  <si>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</si>
  <si>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</si>
  <si>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</si>
  <si>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</si>
  <si>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</si>
  <si>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</si>
  <si>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</si>
  <si>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</si>
  <si>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</si>
  <si>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</si>
  <si>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</si>
  <si>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</si>
  <si>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</si>
  <si>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</si>
  <si>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</si>
  <si>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</si>
  <si>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</si>
  <si>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</si>
  <si>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</si>
  <si>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</si>
  <si>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</si>
  <si>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</si>
  <si>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</si>
  <si>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</si>
  <si>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</si>
  <si>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</si>
  <si>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</si>
  <si>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</si>
  <si>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</si>
  <si>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</si>
  <si>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</si>
  <si>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</si>
  <si>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</si>
  <si>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</si>
  <si>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</si>
  <si>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</si>
  <si>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</si>
  <si>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</si>
  <si>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</si>
  <si>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</si>
  <si>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</si>
  <si>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</si>
  <si>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</si>
  <si>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</si>
  <si>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</si>
  <si>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</si>
  <si>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</si>
  <si>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</si>
  <si>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</si>
  <si>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</si>
  <si>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</si>
  <si>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</si>
  <si>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</si>
  <si>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</si>
  <si>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</si>
  <si>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</si>
  <si>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</si>
  <si>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</si>
  <si>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</si>
  <si>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</si>
  <si>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</si>
  <si>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</si>
  <si>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</si>
  <si>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</si>
  <si>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</si>
  <si>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</si>
  <si>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</si>
  <si>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</si>
  <si>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</si>
  <si>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</si>
  <si>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</si>
  <si>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</si>
  <si>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</si>
  <si>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</si>
  <si>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</si>
  <si>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</si>
  <si>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</si>
  <si>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</si>
  <si>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</si>
  <si>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</si>
  <si>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</si>
  <si>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</si>
  <si>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</si>
  <si>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</si>
  <si>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</si>
  <si>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</si>
  <si>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</si>
  <si>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</si>
  <si>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</si>
  <si>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</si>
  <si>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</si>
  <si>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</si>
  <si>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</si>
  <si>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</si>
  <si>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</si>
  <si>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</si>
  <si>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</si>
  <si>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</si>
  <si>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</si>
  <si>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</si>
  <si>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</si>
  <si>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</si>
  <si>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</si>
  <si>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</si>
  <si>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</si>
  <si>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</si>
  <si>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</si>
  <si>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</si>
  <si>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</si>
  <si>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</si>
  <si>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</si>
  <si>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</si>
  <si>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</si>
  <si>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</si>
  <si>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</si>
  <si>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</si>
  <si>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</si>
  <si>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</si>
  <si>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</si>
  <si>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</si>
  <si>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</si>
  <si>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</si>
  <si>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</si>
  <si>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</si>
  <si>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</si>
  <si>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</si>
  <si>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</si>
  <si>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</si>
  <si>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</si>
  <si>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</si>
  <si>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</si>
  <si>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</si>
  <si>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</si>
  <si>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</si>
  <si>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</si>
  <si>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</si>
  <si>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</si>
  <si>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</si>
  <si>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</si>
  <si>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</si>
  <si>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</si>
  <si>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</si>
  <si>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</si>
  <si>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</si>
  <si>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</si>
  <si>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</si>
  <si>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</si>
  <si>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</si>
  <si>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</si>
  <si>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</si>
  <si>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</si>
  <si>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</si>
  <si>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</si>
  <si>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</si>
  <si>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</si>
  <si>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</si>
  <si>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</si>
  <si>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</si>
  <si>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</si>
  <si>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</si>
  <si>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</si>
  <si>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</si>
  <si>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</si>
  <si>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</si>
  <si>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</si>
  <si>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</si>
  <si>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</si>
  <si>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</si>
  <si>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</si>
  <si>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</si>
  <si>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</si>
  <si>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</si>
  <si>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</si>
  <si>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</si>
  <si>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</si>
  <si>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</si>
  <si>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</si>
  <si>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</si>
  <si>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</si>
  <si>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</si>
  <si>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</si>
  <si>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</si>
  <si>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</si>
  <si>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</si>
  <si>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</si>
  <si>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</si>
  <si>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</si>
  <si>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</si>
  <si>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</si>
  <si>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</si>
  <si>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</si>
  <si>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</si>
  <si>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</si>
  <si>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</si>
  <si>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</si>
  <si>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</si>
  <si>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</si>
  <si>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</si>
  <si>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</si>
  <si>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</si>
  <si>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</si>
  <si>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</si>
  <si>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</si>
  <si>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</si>
  <si>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</si>
  <si>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</si>
  <si>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</si>
  <si>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</si>
  <si>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</si>
  <si>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</si>
  <si>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</si>
  <si>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</si>
  <si>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</si>
  <si>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</si>
  <si>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</si>
  <si>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</si>
  <si>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</si>
  <si>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</si>
  <si>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</si>
  <si>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</si>
  <si>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</si>
  <si>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</si>
  <si>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</si>
  <si>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</si>
  <si>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</si>
  <si>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</si>
  <si>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</si>
  <si>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</si>
  <si>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</si>
  <si>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</si>
  <si>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</si>
  <si>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</si>
  <si>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</si>
  <si>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</si>
  <si>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</si>
  <si>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</si>
  <si>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</si>
  <si>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</si>
  <si>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</si>
  <si>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</si>
  <si>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</si>
  <si>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</si>
  <si>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</si>
  <si>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</si>
  <si>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</si>
  <si>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</si>
  <si>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</si>
  <si>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</si>
  <si>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</si>
  <si>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</si>
  <si>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</si>
  <si>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</si>
  <si>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</si>
  <si>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</si>
  <si>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</si>
  <si>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</si>
  <si>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</si>
  <si>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</si>
  <si>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</si>
  <si>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</si>
  <si>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</si>
  <si>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</si>
  <si>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</si>
  <si>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</si>
  <si>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</si>
  <si>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</si>
  <si>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</si>
  <si>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</si>
  <si>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</si>
  <si>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</si>
  <si>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</si>
  <si>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</si>
  <si>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</si>
  <si>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</si>
  <si>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</si>
  <si>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</si>
  <si>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</si>
  <si>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</si>
  <si>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</si>
  <si>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</si>
  <si>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</si>
  <si>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</si>
  <si>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</si>
  <si>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</si>
  <si>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</si>
  <si>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</si>
  <si>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</si>
  <si>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</si>
  <si>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</si>
  <si>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</si>
  <si>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</si>
  <si>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</si>
  <si>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</si>
  <si>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</si>
  <si>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</si>
  <si>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</si>
  <si>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</si>
  <si>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</si>
  <si>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</si>
  <si>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</si>
  <si>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</si>
  <si>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</si>
  <si>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</si>
  <si>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</si>
  <si>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</si>
  <si>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</si>
  <si>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</si>
  <si>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</si>
  <si>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</si>
  <si>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</si>
  <si>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</si>
  <si>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</si>
  <si>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</si>
  <si>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</si>
  <si>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</si>
  <si>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</si>
  <si>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</si>
  <si>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</si>
  <si>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</si>
  <si>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</si>
  <si>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</si>
  <si>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</si>
  <si>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</si>
  <si>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</si>
  <si>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</si>
  <si>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</si>
  <si>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</si>
  <si>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</si>
  <si>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</si>
  <si>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</si>
  <si>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</si>
  <si>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</si>
  <si>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</si>
  <si>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</si>
  <si>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</si>
  <si>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</si>
  <si>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</si>
  <si>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</si>
  <si>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</si>
  <si>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</si>
  <si>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</si>
  <si>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</si>
  <si>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</si>
  <si>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</si>
  <si>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</si>
  <si>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</si>
  <si>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</si>
  <si>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</si>
  <si>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</si>
  <si>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</si>
  <si>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</si>
  <si>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</si>
  <si>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</si>
  <si>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</si>
  <si>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</si>
  <si>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</si>
  <si>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</si>
  <si>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</si>
  <si>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</si>
  <si>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</si>
  <si>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</si>
  <si>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</si>
  <si>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</si>
  <si>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</si>
  <si>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</si>
  <si>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</si>
  <si>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</si>
  <si>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</si>
  <si>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</si>
  <si>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</si>
  <si>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</si>
  <si>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</si>
  <si>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</si>
  <si>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</si>
  <si>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</si>
  <si>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</si>
  <si>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</si>
  <si>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</si>
  <si>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</si>
  <si>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</si>
  <si>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</si>
  <si>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</si>
  <si>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</si>
  <si>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</si>
  <si>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</si>
  <si>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</si>
  <si>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</si>
  <si>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</si>
  <si>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</si>
  <si>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</si>
  <si>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</si>
  <si>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</si>
  <si>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</si>
  <si>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</si>
  <si>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</si>
  <si>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</si>
  <si>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</si>
  <si>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</si>
  <si>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</si>
  <si>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</si>
  <si>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</si>
  <si>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</si>
  <si>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</si>
  <si>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</si>
  <si>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</si>
  <si>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</si>
  <si>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</si>
  <si>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</si>
  <si>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</si>
  <si>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</si>
  <si>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</si>
  <si>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</si>
  <si>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</si>
  <si>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</si>
  <si>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</si>
  <si>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</si>
  <si>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</si>
  <si>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</si>
  <si>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</si>
  <si>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</si>
  <si>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</si>
  <si>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</si>
  <si>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</si>
  <si>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</si>
  <si>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</si>
  <si>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</si>
  <si>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</si>
  <si>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</si>
  <si>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</si>
  <si>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</si>
  <si>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</si>
  <si>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</si>
  <si>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</si>
  <si>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</si>
  <si>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</si>
  <si>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</si>
  <si>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</si>
  <si>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</si>
  <si>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</si>
  <si>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</si>
  <si>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</si>
  <si>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</si>
  <si>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</si>
  <si>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</si>
  <si>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</si>
  <si>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</si>
  <si>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</si>
  <si>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</si>
  <si>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</si>
  <si>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</si>
  <si>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</si>
  <si>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</si>
  <si>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</si>
  <si>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</si>
  <si>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</si>
  <si>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</si>
  <si>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</si>
  <si>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</si>
  <si>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</si>
  <si>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</si>
  <si>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</si>
  <si>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</si>
  <si>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</si>
  <si>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</si>
  <si>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</si>
  <si>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</si>
  <si>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</si>
  <si>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</si>
  <si>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</si>
  <si>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</si>
  <si>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</si>
  <si>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</si>
  <si>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</si>
  <si>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</si>
  <si>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</si>
  <si>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</si>
  <si>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</si>
  <si>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</si>
  <si>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</si>
  <si>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</si>
  <si>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</si>
  <si>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</si>
  <si>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</si>
  <si>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</si>
  <si>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</si>
  <si>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</si>
  <si>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</si>
  <si>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</si>
  <si>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</si>
  <si>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</si>
  <si>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</si>
  <si>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</si>
  <si>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</si>
  <si>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</si>
  <si>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</si>
  <si>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</si>
  <si>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</si>
  <si>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</si>
  <si>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</si>
  <si>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</si>
  <si>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</si>
  <si>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</si>
  <si>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</si>
  <si>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</si>
  <si>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</si>
  <si>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</si>
  <si>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</si>
  <si>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</si>
  <si>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</si>
  <si>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</si>
  <si>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</si>
  <si>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</si>
  <si>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</si>
  <si>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</si>
  <si>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</si>
  <si>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</si>
  <si>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</si>
  <si>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</si>
  <si>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</si>
  <si>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</si>
  <si>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</si>
  <si>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</si>
  <si>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</si>
  <si>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</si>
  <si>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</si>
  <si>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</si>
  <si>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</si>
  <si>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</si>
  <si>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</si>
  <si>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</si>
  <si>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</si>
  <si>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</si>
  <si>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</si>
  <si>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</si>
  <si>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</si>
  <si>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</si>
  <si>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</si>
  <si>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</si>
  <si>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</si>
  <si>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</si>
  <si>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</si>
  <si>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</si>
  <si>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</si>
  <si>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</si>
  <si>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</si>
  <si>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</si>
  <si>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</si>
  <si>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</si>
  <si>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</si>
  <si>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</si>
  <si>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</si>
  <si>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</si>
  <si>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</si>
  <si>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</si>
  <si>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</si>
  <si>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</si>
  <si>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</si>
  <si>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</si>
  <si>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</si>
  <si>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</si>
  <si>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</si>
  <si>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</si>
  <si>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</si>
  <si>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</si>
  <si>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</si>
  <si>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</si>
  <si>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</si>
  <si>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</si>
  <si>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</si>
  <si>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</si>
  <si>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</si>
  <si>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</si>
  <si>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</si>
  <si>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</si>
  <si>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</si>
  <si>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</si>
  <si>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</si>
  <si>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</si>
  <si>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</si>
  <si>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</si>
  <si>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</si>
  <si>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</si>
  <si>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</si>
  <si>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</si>
  <si>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</si>
  <si>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</si>
  <si>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</si>
  <si>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</si>
  <si>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</si>
  <si>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</si>
  <si>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</si>
  <si>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</si>
  <si>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</si>
  <si>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</si>
  <si>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</si>
  <si>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</si>
  <si>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</si>
  <si>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</si>
  <si>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</si>
  <si>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</si>
  <si>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</si>
  <si>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</si>
  <si>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</si>
  <si>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</si>
  <si>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</si>
  <si>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</si>
  <si>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</si>
  <si>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</si>
  <si>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</si>
  <si>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</si>
  <si>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</si>
  <si>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</si>
  <si>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</si>
  <si>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</si>
  <si>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</si>
  <si>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</si>
  <si>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</si>
  <si>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</si>
  <si>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</si>
  <si>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</si>
  <si>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</si>
  <si>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</si>
  <si>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</si>
  <si>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</si>
  <si>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</si>
  <si>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</si>
  <si>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</si>
  <si>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</si>
  <si>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</si>
  <si>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</si>
  <si>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</si>
  <si>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</si>
  <si>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</si>
  <si>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</si>
  <si>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</si>
  <si>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</si>
  <si>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</si>
  <si>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</si>
  <si>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</si>
  <si>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</si>
  <si>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</si>
  <si>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</si>
  <si>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</si>
  <si>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</si>
  <si>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</si>
  <si>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</si>
  <si>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</si>
  <si>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</si>
  <si>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</si>
  <si>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</si>
  <si>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</si>
  <si>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</si>
  <si>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</si>
  <si>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</si>
  <si>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</si>
  <si>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</si>
  <si>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</si>
  <si>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</si>
  <si>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</si>
  <si>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</si>
  <si>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</si>
  <si>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</si>
  <si>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</si>
  <si>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</si>
  <si>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</si>
  <si>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</si>
  <si>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</si>
  <si>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</si>
  <si>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</si>
  <si>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</si>
  <si>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</si>
  <si>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</si>
  <si>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</si>
  <si>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</si>
  <si>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</si>
  <si>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</si>
  <si>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</si>
  <si>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</si>
  <si>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</si>
  <si>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</si>
  <si>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</si>
  <si>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</si>
  <si>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</si>
  <si>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</si>
  <si>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</si>
  <si>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</si>
  <si>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</si>
  <si>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</si>
  <si>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</si>
  <si>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</si>
  <si>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</si>
  <si>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</si>
  <si>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</si>
  <si>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</si>
  <si>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</si>
  <si>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</si>
  <si>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</si>
  <si>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</si>
  <si>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</si>
  <si>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</si>
  <si>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</si>
  <si>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</si>
  <si>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</si>
  <si>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</si>
  <si>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</si>
  <si>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</si>
  <si>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</si>
  <si>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</si>
  <si>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</si>
  <si>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</si>
  <si>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</si>
  <si>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</si>
  <si>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</si>
  <si>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</si>
  <si>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</si>
  <si>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</si>
  <si>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</si>
  <si>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</si>
  <si>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</si>
  <si>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</si>
  <si>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</si>
  <si>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</si>
  <si>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</si>
  <si>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</si>
  <si>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</si>
  <si>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</si>
  <si>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</si>
  <si>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</si>
  <si>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</si>
  <si>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</si>
  <si>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</si>
  <si>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</si>
  <si>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</si>
  <si>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</si>
  <si>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</si>
  <si>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</si>
  <si>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</si>
  <si>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</si>
  <si>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</si>
  <si>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</si>
  <si>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</si>
  <si>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</si>
  <si>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</si>
  <si>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</si>
  <si>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</si>
  <si>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</si>
  <si>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</si>
  <si>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</si>
  <si>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</si>
  <si>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</si>
  <si>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</si>
  <si>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</si>
  <si>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</si>
  <si>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</si>
  <si>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</si>
  <si>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</si>
  <si>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</si>
  <si>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</si>
  <si>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</si>
  <si>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</si>
  <si>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</si>
  <si>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</si>
  <si>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</si>
  <si>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</si>
  <si>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</si>
  <si>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</si>
  <si>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</si>
  <si>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</si>
  <si>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</si>
  <si>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</si>
  <si>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</si>
  <si>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</si>
  <si>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</si>
  <si>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</si>
  <si>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</si>
  <si>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</si>
  <si>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</si>
  <si>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</si>
  <si>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</si>
  <si>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</si>
  <si>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</si>
  <si>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</si>
  <si>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</si>
  <si>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</si>
  <si>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</si>
  <si>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</si>
  <si>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</si>
  <si>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</si>
  <si>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</si>
  <si>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</si>
  <si>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</si>
  <si>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</si>
  <si>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</si>
  <si>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</si>
  <si>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</si>
  <si>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</si>
  <si>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</si>
  <si>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</si>
  <si>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</si>
  <si>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</si>
  <si>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</si>
  <si>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</si>
  <si>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</si>
  <si>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</si>
  <si>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</si>
  <si>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</si>
  <si>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</si>
  <si>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</si>
  <si>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</si>
  <si>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</si>
  <si>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</si>
  <si>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</si>
  <si>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</si>
  <si>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</si>
  <si>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</si>
  <si>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</si>
  <si>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</si>
  <si>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</si>
  <si>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</si>
  <si>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</si>
  <si>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</si>
  <si>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</si>
  <si>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</si>
  <si>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</si>
  <si>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</si>
  <si>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</si>
  <si>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</si>
  <si>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</si>
  <si>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</si>
  <si>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</si>
  <si>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</si>
  <si>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</si>
  <si>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</si>
  <si>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</si>
  <si>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</si>
  <si>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</si>
  <si>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</si>
  <si>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</si>
  <si>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</si>
  <si>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</si>
  <si>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</si>
  <si>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</si>
  <si>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</si>
  <si>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</si>
  <si>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</si>
  <si>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</si>
  <si>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</si>
  <si>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</si>
  <si>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</si>
  <si>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</si>
  <si>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</si>
  <si>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</si>
  <si>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</si>
  <si>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</si>
  <si>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</si>
  <si>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</si>
  <si>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</si>
  <si>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</si>
  <si>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</si>
  <si>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</si>
  <si>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</si>
  <si>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</si>
  <si>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</si>
  <si>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</si>
  <si>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</si>
  <si>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</si>
  <si>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</si>
  <si>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</si>
  <si>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</si>
  <si>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</si>
  <si>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</si>
  <si>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</si>
  <si>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</si>
  <si>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</si>
  <si>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</si>
  <si>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</si>
  <si>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</si>
  <si>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</si>
  <si>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</si>
  <si>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</si>
  <si>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</si>
  <si>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</si>
  <si>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</si>
  <si>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</si>
  <si>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</si>
  <si>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</si>
  <si>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</si>
  <si>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</si>
  <si>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</si>
  <si>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</si>
  <si>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</si>
  <si>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</si>
  <si>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</si>
  <si>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</si>
  <si>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</si>
  <si>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</si>
  <si>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</si>
  <si>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</si>
  <si>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</si>
  <si>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</si>
  <si>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</si>
  <si>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</si>
  <si>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</si>
  <si>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</si>
  <si>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</si>
  <si>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</si>
  <si>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</si>
  <si>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</si>
  <si>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</si>
  <si>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</si>
  <si>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</si>
  <si>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</si>
  <si>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</si>
  <si>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</si>
  <si>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</si>
  <si>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</si>
  <si>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</si>
  <si>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</si>
  <si>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</si>
  <si>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</si>
  <si>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</si>
  <si>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</si>
  <si>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</si>
  <si>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</si>
  <si>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</si>
  <si>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</si>
  <si>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</si>
  <si>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</si>
  <si>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</si>
  <si>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</si>
  <si>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</si>
  <si>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</si>
  <si>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</si>
  <si>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</si>
  <si>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</si>
  <si>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</si>
  <si>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</si>
  <si>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</si>
  <si>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</si>
  <si>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</si>
  <si>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</si>
  <si>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</si>
  <si>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</si>
  <si>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</si>
  <si>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</si>
  <si>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</si>
  <si>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</si>
  <si>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</si>
  <si>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</si>
  <si>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</si>
  <si>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</si>
  <si>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</si>
  <si>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</si>
  <si>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</si>
  <si>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</si>
  <si>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</si>
  <si>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</si>
  <si>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</si>
  <si>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</si>
  <si>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</si>
  <si>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</si>
  <si>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</si>
  <si>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</si>
  <si>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</si>
  <si>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</si>
  <si>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</si>
  <si>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</si>
  <si>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</si>
  <si>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</si>
  <si>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</si>
  <si>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</si>
  <si>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</si>
  <si>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</si>
  <si>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</si>
  <si>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</si>
  <si>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</si>
  <si>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</si>
  <si>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</si>
  <si>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</si>
  <si>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</si>
  <si>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</si>
  <si>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</si>
  <si>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</si>
  <si>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</si>
  <si>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</si>
  <si>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</si>
  <si>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</si>
  <si>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</si>
  <si>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</si>
  <si>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</si>
  <si>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</si>
  <si>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</si>
  <si>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</si>
  <si>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</si>
  <si>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</si>
  <si>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</si>
  <si>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</si>
  <si>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</si>
  <si>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</si>
  <si>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</si>
  <si>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</si>
  <si>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</si>
  <si>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</si>
  <si>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</si>
  <si>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</si>
  <si>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</si>
  <si>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</si>
  <si>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</si>
  <si>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</si>
  <si>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</si>
  <si>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</si>
  <si>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</si>
  <si>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</si>
  <si>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</si>
  <si>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</si>
  <si>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</si>
  <si>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</si>
  <si>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</si>
  <si>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</si>
  <si>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</si>
  <si>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</si>
  <si>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</si>
  <si>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</si>
  <si>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</si>
  <si>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</si>
  <si>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</si>
  <si>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</si>
  <si>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</si>
  <si>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</si>
  <si>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</si>
  <si>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</si>
  <si>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</si>
  <si>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</si>
  <si>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</si>
  <si>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</si>
  <si>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</si>
  <si>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</si>
  <si>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</si>
  <si>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</si>
  <si>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</si>
  <si>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</si>
  <si>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</si>
  <si>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</si>
  <si>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</si>
  <si>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</si>
  <si>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</si>
  <si>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</si>
  <si>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</si>
  <si>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</si>
  <si>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</si>
  <si>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</si>
  <si>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</si>
  <si>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</si>
  <si>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</si>
  <si>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</si>
  <si>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</si>
  <si>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</si>
  <si>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</si>
  <si>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</si>
  <si>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</si>
  <si>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</si>
  <si>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</si>
  <si>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</si>
  <si>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</si>
  <si>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</si>
  <si>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</si>
  <si>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</si>
  <si>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</si>
  <si>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</si>
  <si>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</si>
  <si>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</si>
  <si>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</si>
  <si>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</si>
  <si>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</si>
  <si>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</si>
  <si>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</si>
  <si>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</si>
  <si>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</si>
  <si>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</si>
  <si>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</si>
  <si>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</si>
  <si>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</si>
  <si>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</si>
  <si>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</si>
  <si>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</si>
  <si>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</si>
  <si>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</si>
  <si>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</si>
  <si>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</si>
  <si>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</si>
  <si>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</si>
  <si>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</si>
  <si>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</si>
  <si>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</si>
  <si>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</si>
  <si>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</si>
  <si>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</si>
  <si>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</si>
  <si>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</si>
  <si>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</si>
  <si>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</si>
  <si>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</si>
  <si>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</si>
  <si>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</si>
  <si>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</si>
  <si>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</si>
  <si>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</si>
  <si>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</si>
  <si>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</si>
  <si>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</si>
  <si>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</si>
  <si>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</si>
  <si>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</si>
  <si>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</si>
  <si>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</si>
  <si>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</si>
  <si>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</si>
  <si>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</si>
  <si>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</si>
  <si>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</si>
  <si>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</si>
  <si>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</si>
  <si>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</si>
  <si>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</si>
  <si>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</si>
  <si>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</si>
  <si>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</si>
  <si>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</si>
  <si>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</si>
  <si>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</si>
  <si>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</si>
  <si>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</si>
  <si>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</si>
  <si>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</si>
  <si>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</si>
  <si>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</si>
  <si>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</si>
  <si>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</si>
  <si>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</si>
  <si>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</si>
  <si>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</si>
  <si>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</si>
  <si>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</si>
  <si>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</si>
  <si>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</si>
  <si>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</si>
  <si>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</si>
  <si>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</si>
  <si>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</si>
  <si>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</si>
  <si>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</si>
  <si>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</si>
  <si>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</si>
  <si>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</si>
  <si>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</si>
  <si>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</si>
  <si>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</si>
  <si>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</si>
  <si>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</si>
  <si>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</si>
  <si>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</si>
  <si>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</si>
  <si>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</si>
  <si>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</si>
  <si>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</si>
  <si>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</si>
  <si>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</si>
  <si>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</si>
  <si>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</si>
  <si>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</si>
  <si>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</si>
  <si>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</si>
  <si>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</si>
  <si>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</si>
  <si>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</si>
  <si>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</si>
  <si>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</si>
  <si>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</si>
  <si>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</si>
  <si>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</si>
  <si>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</si>
  <si>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</si>
  <si>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</si>
  <si>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</si>
  <si>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</si>
  <si>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</si>
  <si>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</si>
  <si>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</si>
  <si>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</si>
  <si>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</si>
  <si>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</si>
  <si>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</si>
  <si>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</si>
  <si>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</si>
  <si>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</si>
  <si>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</si>
  <si>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</si>
  <si>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</si>
  <si>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</si>
  <si>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</si>
  <si>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</si>
  <si>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</si>
  <si>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</si>
  <si>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</si>
  <si>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</si>
  <si>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</si>
  <si>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</si>
  <si>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</si>
  <si>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</si>
  <si>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</si>
  <si>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</si>
  <si>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</si>
  <si>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</si>
  <si>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</si>
  <si>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</si>
  <si>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</si>
  <si>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</si>
  <si>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</si>
  <si>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</si>
  <si>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</si>
  <si>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</si>
  <si>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</si>
  <si>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</si>
  <si>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</si>
  <si>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</si>
  <si>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</si>
  <si>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</si>
  <si>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</si>
  <si>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</si>
  <si>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</si>
  <si>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</si>
  <si>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</si>
  <si>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</si>
  <si>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</si>
  <si>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</si>
  <si>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</si>
  <si>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</si>
  <si>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</si>
  <si>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</si>
  <si>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</si>
  <si>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</si>
  <si>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</si>
  <si>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</si>
  <si>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</si>
  <si>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</si>
  <si>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</si>
  <si>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</si>
  <si>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</si>
  <si>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</si>
  <si>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</si>
  <si>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</si>
  <si>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</si>
  <si>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</si>
  <si>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</si>
  <si>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</si>
  <si>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</si>
  <si>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</si>
  <si>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</si>
  <si>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</si>
  <si>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</si>
  <si>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</si>
  <si>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</si>
  <si>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</si>
  <si>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</si>
  <si>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</si>
  <si>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</si>
  <si>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</si>
  <si>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</si>
  <si>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</si>
  <si>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</si>
  <si>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</si>
  <si>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</si>
  <si>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</si>
  <si>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</si>
  <si>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</si>
  <si>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</si>
  <si>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</si>
  <si>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</si>
  <si>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</si>
  <si>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</si>
  <si>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</si>
  <si>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</si>
  <si>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</si>
  <si>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</si>
  <si>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</si>
  <si>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</si>
  <si>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</si>
  <si>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</si>
  <si>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</si>
  <si>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</si>
  <si>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</si>
  <si>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</si>
  <si>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</si>
  <si>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</si>
  <si>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</si>
  <si>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</si>
  <si>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</si>
  <si>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</si>
  <si>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</si>
  <si>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</si>
  <si>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</si>
  <si>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</si>
  <si>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</si>
  <si>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</si>
  <si>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</si>
  <si>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</si>
  <si>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</si>
  <si>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</si>
  <si>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</si>
  <si>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</si>
  <si>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</si>
  <si>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</si>
  <si>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</si>
  <si>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</si>
  <si>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</si>
  <si>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</si>
  <si>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</si>
  <si>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</si>
  <si>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</si>
  <si>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</si>
  <si>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</si>
  <si>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</si>
  <si>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</si>
  <si>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</si>
  <si>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</si>
  <si>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</si>
  <si>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</si>
  <si>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</si>
  <si>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</si>
  <si>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</si>
  <si>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</si>
  <si>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</si>
  <si>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</si>
  <si>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</si>
  <si>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</si>
  <si>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</si>
  <si>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</si>
  <si>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</si>
  <si>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</si>
  <si>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</si>
  <si>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</si>
  <si>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</si>
  <si>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</si>
  <si>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</si>
  <si>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</si>
  <si>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</si>
  <si>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</si>
  <si>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</si>
  <si>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</si>
  <si>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</si>
  <si>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</si>
  <si>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</si>
  <si>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</si>
  <si>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</si>
  <si>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</si>
  <si>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</si>
  <si>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</si>
  <si>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</si>
  <si>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</si>
  <si>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</si>
  <si>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</si>
  <si>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</si>
  <si>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</si>
  <si>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</si>
  <si>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</si>
  <si>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</si>
  <si>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</si>
  <si>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</si>
  <si>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</si>
  <si>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</si>
  <si>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</si>
  <si>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</si>
  <si>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</si>
  <si>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</si>
  <si>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</si>
  <si>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</si>
  <si>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</si>
  <si>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</si>
  <si>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</si>
  <si>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</si>
  <si>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</si>
  <si>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</si>
  <si>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</si>
  <si>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</si>
  <si>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</si>
  <si>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</si>
  <si>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</si>
  <si>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</si>
  <si>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</si>
  <si>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</si>
  <si>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</si>
  <si>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</si>
  <si>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</si>
  <si>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</si>
  <si>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</si>
  <si>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</si>
  <si>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</si>
  <si>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</si>
  <si>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</si>
  <si>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</si>
  <si>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</si>
  <si>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</si>
  <si>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</si>
  <si>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</si>
  <si>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</si>
  <si>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</si>
  <si>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</si>
  <si>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</si>
  <si>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</si>
  <si>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</si>
  <si>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</si>
  <si>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</si>
  <si>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</si>
  <si>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</si>
  <si>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</si>
  <si>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</si>
  <si>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</si>
  <si>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</si>
  <si>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</si>
  <si>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</si>
  <si>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</si>
  <si>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</si>
  <si>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</si>
  <si>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</si>
  <si>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</si>
  <si>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</si>
  <si>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</si>
  <si>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</si>
  <si>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</si>
  <si>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</si>
  <si>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</si>
  <si>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</si>
  <si>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</si>
  <si>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</si>
  <si>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</si>
  <si>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</si>
  <si>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</si>
  <si>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</si>
  <si>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</si>
  <si>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</si>
  <si>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</si>
  <si>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</si>
  <si>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</si>
  <si>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</si>
  <si>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</si>
  <si>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</si>
  <si>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</si>
  <si>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</si>
  <si>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</si>
  <si>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</si>
  <si>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</si>
  <si>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</si>
  <si>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</si>
  <si>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</si>
  <si>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</si>
  <si>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</si>
  <si>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</si>
  <si>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</si>
  <si>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</si>
  <si>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</si>
  <si>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</si>
  <si>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</si>
  <si>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</si>
  <si>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</si>
  <si>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</si>
  <si>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</si>
  <si>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</si>
  <si>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</si>
  <si>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</si>
  <si>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</si>
  <si>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</si>
  <si>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</si>
  <si>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</si>
  <si>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</si>
  <si>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</si>
  <si>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</si>
  <si>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</si>
  <si>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</si>
  <si>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</si>
  <si>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</si>
  <si>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</si>
  <si>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</si>
  <si>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</si>
  <si>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</si>
  <si>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</si>
  <si>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</si>
  <si>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</si>
  <si>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</si>
  <si>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</si>
  <si>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</si>
  <si>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</si>
  <si>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</si>
  <si>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</si>
  <si>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</si>
  <si>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</si>
  <si>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</si>
  <si>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</si>
  <si>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</si>
  <si>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</si>
  <si>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</si>
  <si>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</si>
  <si>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</si>
  <si>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</si>
  <si>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</si>
  <si>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</si>
  <si>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</si>
  <si>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</si>
  <si>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</si>
  <si>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</si>
  <si>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</si>
  <si>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</si>
  <si>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</si>
  <si>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</si>
  <si>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</si>
  <si>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</si>
  <si>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</si>
  <si>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</si>
  <si>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</si>
  <si>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</si>
  <si>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</si>
  <si>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</si>
  <si>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</si>
  <si>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</si>
  <si>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</si>
  <si>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</si>
  <si>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</si>
  <si>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</si>
  <si>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</si>
  <si>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</si>
  <si>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</si>
  <si>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</si>
  <si>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</si>
  <si>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</si>
  <si>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</si>
  <si>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</si>
  <si>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</si>
  <si>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</si>
  <si>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</si>
  <si>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</si>
  <si>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</si>
  <si>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</si>
  <si>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</si>
  <si>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</si>
  <si>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</si>
  <si>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</si>
  <si>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</si>
  <si>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</si>
  <si>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</si>
  <si>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</si>
  <si>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</si>
  <si>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</si>
  <si>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</si>
  <si>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</si>
  <si>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</si>
  <si>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</si>
  <si>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</si>
  <si>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</si>
  <si>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</si>
  <si>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</si>
  <si>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</si>
  <si>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</si>
  <si>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</si>
  <si>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</si>
  <si>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</si>
  <si>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</si>
  <si>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</si>
  <si>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</si>
  <si>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</si>
  <si>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</si>
  <si>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</si>
  <si>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</si>
  <si>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</si>
  <si>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</si>
  <si>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</si>
  <si>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</si>
  <si>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</si>
  <si>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</si>
  <si>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</si>
  <si>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</si>
  <si>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</si>
  <si>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</si>
  <si>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</si>
  <si>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</si>
  <si>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</si>
  <si>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</si>
  <si>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</si>
  <si>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</si>
  <si>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</si>
  <si>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</si>
  <si>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</si>
  <si>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</si>
  <si>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</si>
  <si>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</si>
  <si>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</si>
  <si>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</si>
  <si>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</si>
  <si>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</si>
  <si>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</si>
  <si>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</si>
  <si>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</si>
  <si>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</si>
  <si>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</si>
  <si>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</si>
  <si>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</si>
  <si>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</si>
  <si>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</si>
  <si>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</si>
  <si>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</si>
  <si>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</si>
  <si>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</si>
  <si>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</si>
  <si>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</si>
  <si>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</si>
  <si>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</si>
  <si>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</si>
  <si>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</si>
  <si>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</si>
  <si>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</si>
  <si>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</si>
  <si>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</si>
  <si>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</si>
  <si>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</si>
  <si>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</si>
  <si>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</si>
  <si>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</si>
  <si>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</si>
  <si>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</si>
  <si>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</si>
  <si>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</si>
  <si>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</si>
  <si>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</si>
  <si>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</si>
  <si>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</si>
  <si>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</si>
  <si>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</si>
  <si>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</si>
  <si>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</si>
  <si>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</si>
  <si>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</si>
  <si>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</si>
  <si>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</si>
  <si>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</si>
  <si>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</si>
  <si>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</si>
  <si>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</si>
  <si>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</si>
  <si>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</si>
  <si>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</si>
  <si>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</si>
  <si>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</si>
  <si>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</si>
  <si>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</si>
  <si>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</si>
  <si>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</si>
  <si>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</si>
  <si>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</si>
  <si>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</si>
  <si>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</si>
  <si>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</si>
  <si>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</si>
  <si>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</si>
  <si>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</si>
  <si>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</si>
  <si>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</si>
  <si>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</si>
  <si>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</si>
  <si>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</si>
  <si>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</si>
  <si>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</si>
  <si>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</si>
  <si>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</si>
  <si>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</si>
  <si>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</si>
  <si>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</si>
  <si>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</si>
  <si>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</si>
  <si>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</si>
  <si>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</si>
  <si>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</si>
  <si>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</si>
  <si>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</si>
  <si>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</si>
  <si>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</si>
  <si>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</si>
  <si>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</si>
  <si>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</si>
  <si>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</si>
  <si>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</si>
  <si>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</si>
  <si>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</si>
  <si>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</si>
  <si>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</si>
  <si>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</si>
  <si>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</si>
  <si>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</si>
  <si>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</si>
  <si>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</si>
  <si>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</si>
  <si>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</si>
  <si>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</si>
  <si>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</si>
  <si>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</si>
  <si>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</si>
  <si>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</si>
  <si>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</si>
  <si>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</si>
  <si>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</si>
  <si>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</si>
  <si>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</si>
  <si>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</si>
  <si>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</si>
  <si>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</si>
  <si>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</si>
  <si>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</si>
  <si>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</si>
  <si>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</si>
  <si>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</si>
  <si>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</si>
  <si>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</si>
  <si>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</si>
  <si>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</si>
  <si>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</si>
  <si>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</si>
  <si>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</si>
  <si>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</si>
  <si>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</si>
  <si>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</si>
  <si>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</si>
  <si>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</si>
  <si>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</si>
  <si>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</si>
  <si>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</si>
  <si>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</si>
  <si>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</si>
  <si>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</si>
  <si>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</si>
  <si>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</si>
  <si>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</si>
  <si>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</si>
  <si>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</si>
  <si>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</si>
  <si>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</si>
  <si>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</si>
  <si>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</si>
  <si>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</si>
  <si>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</si>
  <si>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</si>
  <si>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</si>
  <si>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</si>
  <si>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</si>
  <si>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</si>
  <si>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</si>
  <si>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</si>
  <si>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</si>
  <si>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</si>
  <si>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</si>
  <si>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</si>
  <si>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</si>
  <si>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</si>
  <si>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</si>
  <si>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</si>
  <si>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</si>
  <si>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</si>
  <si>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</si>
  <si>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</si>
  <si>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</si>
  <si>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</si>
  <si>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</si>
  <si>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</si>
  <si>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</si>
  <si>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</si>
  <si>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</si>
  <si>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</si>
  <si>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</si>
  <si>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</si>
  <si>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</si>
  <si>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</si>
  <si>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</si>
  <si>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</si>
  <si>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</si>
  <si>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</si>
  <si>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</si>
  <si>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</si>
  <si>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</si>
  <si>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</si>
  <si>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</si>
  <si>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</si>
  <si>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</si>
  <si>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</si>
  <si>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</si>
  <si>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</si>
  <si>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</si>
  <si>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</si>
  <si>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</si>
  <si>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</si>
  <si>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</si>
  <si>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</si>
  <si>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</si>
  <si>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</si>
  <si>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</si>
  <si>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</si>
  <si>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</si>
  <si>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</si>
  <si>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</si>
  <si>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</si>
  <si>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</si>
  <si>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</si>
  <si>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</si>
  <si>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</si>
  <si>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</si>
  <si>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</si>
  <si>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</si>
  <si>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</si>
  <si>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</si>
  <si>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</si>
  <si>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</si>
  <si>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</si>
  <si>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</si>
  <si>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</si>
  <si>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</si>
  <si>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</si>
  <si>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</si>
  <si>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</si>
  <si>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</si>
  <si>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</si>
  <si>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</si>
  <si>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</si>
  <si>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</si>
  <si>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</si>
  <si>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</si>
  <si>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</si>
  <si>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</si>
  <si>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</si>
  <si>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</si>
  <si>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</si>
  <si>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</si>
  <si>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</si>
  <si>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</si>
  <si>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</si>
  <si>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</si>
  <si>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</si>
  <si>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</si>
  <si>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</si>
  <si>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</si>
  <si>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</si>
  <si>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</si>
  <si>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</si>
  <si>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</si>
  <si>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</si>
  <si>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</si>
  <si>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</si>
  <si>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</si>
  <si>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</si>
  <si>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</si>
  <si>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</si>
  <si>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</si>
  <si>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</si>
  <si>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</si>
  <si>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</si>
  <si>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</si>
  <si>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</si>
  <si>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</si>
  <si>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</si>
  <si>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</si>
  <si>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</si>
  <si>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</si>
  <si>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</si>
  <si>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</si>
  <si>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</si>
  <si>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</si>
  <si>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</si>
  <si>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</si>
  <si>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</si>
  <si>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</si>
  <si>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</si>
  <si>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</si>
  <si>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</si>
  <si>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</si>
  <si>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</si>
  <si>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</si>
  <si>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</si>
  <si>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</si>
  <si>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</si>
  <si>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</si>
  <si>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</si>
  <si>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</si>
  <si>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</si>
  <si>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</si>
  <si>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</si>
  <si>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</si>
  <si>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</si>
  <si>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</si>
  <si>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</si>
  <si>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</si>
  <si>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</si>
  <si>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</si>
  <si>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</si>
  <si>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</si>
  <si>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</si>
  <si>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</si>
  <si>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</si>
  <si>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</si>
  <si>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</si>
  <si>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</si>
  <si>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</si>
  <si>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</si>
  <si>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</si>
  <si>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</si>
  <si>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</si>
  <si>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</si>
  <si>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</si>
  <si>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</si>
  <si>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</si>
  <si>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</si>
  <si>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</si>
  <si>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</si>
  <si>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</si>
  <si>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</si>
  <si>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</si>
  <si>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</si>
  <si>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</si>
  <si>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</si>
  <si>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</si>
  <si>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</si>
  <si>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</si>
  <si>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</si>
  <si>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</si>
  <si>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</si>
  <si>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</si>
  <si>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</si>
  <si>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</si>
  <si>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</si>
  <si>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</si>
  <si>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</si>
  <si>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</si>
  <si>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</si>
  <si>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</si>
  <si>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</si>
  <si>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</si>
  <si>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</si>
  <si>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</si>
  <si>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</si>
  <si>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</si>
  <si>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</si>
  <si>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</si>
  <si>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</si>
  <si>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</si>
  <si>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</si>
  <si>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</si>
  <si>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</si>
  <si>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</si>
  <si>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</si>
  <si>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</si>
  <si>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</si>
  <si>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</si>
  <si>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</si>
  <si>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</si>
  <si>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</si>
  <si>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</si>
  <si>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</si>
  <si>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</si>
  <si>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</si>
  <si>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</si>
  <si>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</si>
  <si>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</si>
  <si>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</si>
  <si>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</si>
  <si>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</si>
  <si>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</si>
  <si>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</si>
  <si>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</si>
  <si>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</si>
  <si>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</si>
  <si>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</si>
  <si>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</si>
  <si>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</si>
  <si>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</si>
  <si>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</si>
  <si>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</si>
  <si>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</si>
  <si>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</si>
  <si>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</si>
  <si>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</si>
  <si>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</si>
  <si>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</si>
  <si>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</si>
  <si>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</si>
  <si>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</si>
  <si>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</si>
  <si>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</si>
  <si>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</si>
  <si>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</si>
  <si>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</si>
  <si>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</si>
  <si>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</si>
  <si>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</si>
  <si>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</si>
  <si>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</si>
  <si>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</si>
  <si>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</si>
  <si>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</si>
  <si>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</si>
  <si>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</si>
  <si>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</si>
  <si>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</si>
  <si>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</si>
  <si>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</si>
  <si>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</si>
  <si>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</si>
  <si>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</si>
  <si>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</si>
  <si>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</si>
  <si>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</si>
  <si>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</si>
  <si>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</si>
  <si>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</si>
  <si>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</si>
  <si>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</si>
  <si>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</si>
  <si>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</si>
  <si>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</si>
  <si>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</si>
  <si>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</si>
  <si>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</si>
  <si>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</si>
  <si>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</si>
  <si>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</si>
  <si>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</si>
  <si>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</si>
  <si>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</si>
  <si>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</si>
  <si>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</si>
  <si>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</si>
  <si>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</si>
  <si>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</si>
  <si>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</si>
  <si>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</si>
  <si>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</si>
  <si>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</si>
  <si>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</si>
  <si>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</si>
  <si>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</si>
  <si>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</si>
  <si>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</si>
  <si>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</si>
  <si>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</si>
  <si>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</si>
  <si>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</si>
  <si>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</si>
  <si>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</si>
  <si>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</si>
  <si>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</si>
  <si>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</si>
  <si>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</si>
  <si>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</si>
  <si>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</si>
  <si>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</si>
  <si>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</si>
  <si>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</si>
  <si>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</si>
  <si>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</si>
  <si>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</si>
  <si>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</si>
  <si>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</si>
  <si>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</si>
  <si>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</si>
  <si>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</si>
  <si>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</si>
  <si>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</si>
  <si>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</si>
  <si>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</si>
  <si>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</si>
  <si>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</si>
  <si>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</si>
  <si>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</si>
  <si>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</si>
  <si>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</si>
  <si>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</si>
  <si>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</si>
  <si>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</si>
  <si>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</si>
  <si>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</si>
  <si>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</si>
  <si>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</si>
  <si>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</si>
  <si>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</si>
  <si>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</si>
  <si>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</si>
  <si>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</si>
  <si>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</si>
  <si>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</si>
  <si>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</si>
  <si>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</si>
  <si>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</si>
  <si>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</si>
  <si>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</si>
  <si>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</si>
  <si>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</si>
  <si>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</si>
  <si>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</si>
  <si>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</si>
  <si>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</si>
  <si>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</si>
  <si>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</si>
  <si>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</si>
  <si>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</si>
  <si>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</si>
  <si>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</si>
  <si>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</si>
  <si>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</si>
  <si>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</si>
  <si>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</si>
  <si>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</si>
  <si>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</si>
  <si>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</si>
  <si>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</si>
  <si>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</si>
  <si>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</si>
  <si>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</si>
  <si>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</si>
  <si>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</si>
  <si>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</si>
  <si>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</si>
  <si>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</si>
  <si>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</si>
  <si>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</si>
  <si>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</si>
  <si>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</si>
  <si>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</si>
  <si>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</si>
  <si>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</si>
  <si>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</si>
  <si>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</si>
  <si>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</si>
  <si>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</si>
  <si>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</si>
  <si>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</si>
  <si>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</si>
  <si>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</si>
  <si>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</si>
  <si>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</si>
  <si>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</si>
  <si>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</si>
  <si>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</si>
  <si>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</si>
  <si>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</si>
  <si>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</si>
  <si>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</si>
  <si>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</si>
  <si>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</si>
  <si>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</si>
  <si>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</si>
  <si>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</si>
  <si>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</si>
  <si>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</si>
  <si>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</si>
  <si>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</si>
  <si>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</si>
  <si>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</si>
  <si>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</si>
  <si>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</si>
  <si>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</si>
  <si>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</si>
  <si>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</si>
  <si>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</si>
  <si>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</si>
  <si>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</si>
  <si>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</si>
  <si>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</si>
  <si>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</si>
  <si>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</si>
  <si>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</si>
  <si>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</si>
  <si>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</si>
  <si>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</si>
  <si>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</si>
  <si>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</si>
  <si>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</si>
  <si>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</si>
  <si>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</si>
  <si>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</si>
  <si>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</si>
  <si>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</si>
  <si>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</si>
  <si>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</si>
  <si>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</si>
  <si>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</si>
  <si>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</si>
  <si>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</si>
  <si>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</si>
  <si>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</si>
  <si>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</si>
  <si>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</si>
  <si>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</si>
  <si>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</si>
  <si>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</si>
  <si>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</si>
  <si>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</si>
  <si>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</si>
  <si>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</si>
  <si>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</si>
  <si>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</si>
  <si>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</si>
  <si>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</si>
  <si>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</si>
  <si>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</si>
  <si>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</si>
  <si>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</si>
  <si>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</si>
  <si>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</si>
  <si>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</si>
  <si>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</si>
  <si>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</si>
  <si>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</si>
  <si>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</si>
  <si>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</si>
  <si>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</si>
  <si>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</si>
  <si>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</si>
  <si>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</si>
  <si>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</si>
  <si>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</si>
  <si>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</si>
  <si>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</si>
  <si>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</si>
  <si>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</si>
  <si>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</si>
  <si>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</si>
  <si>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</si>
  <si>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</si>
  <si>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</si>
  <si>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</si>
  <si>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</si>
  <si>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</si>
  <si>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</si>
  <si>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</si>
  <si>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</si>
  <si>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</si>
  <si>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</si>
  <si>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</si>
  <si>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</si>
  <si>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</si>
  <si>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</si>
  <si>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</si>
  <si>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</si>
  <si>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</si>
  <si>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</si>
  <si>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</si>
  <si>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</si>
  <si>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</si>
  <si>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</si>
  <si>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</si>
  <si>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</si>
  <si>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</si>
  <si>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</si>
  <si>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</si>
  <si>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</si>
  <si>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</si>
  <si>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</si>
  <si>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</si>
  <si>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</si>
  <si>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</si>
  <si>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</si>
  <si>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</si>
  <si>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</si>
  <si>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</si>
  <si>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</si>
  <si>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</si>
  <si>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</si>
  <si>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</si>
  <si>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</si>
  <si>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</si>
  <si>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</si>
  <si>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</si>
  <si>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</si>
  <si>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</si>
  <si>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</si>
  <si>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</si>
  <si>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</si>
  <si>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</si>
  <si>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</si>
  <si>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</si>
  <si>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</si>
  <si>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</si>
  <si>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</si>
  <si>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</si>
  <si>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</si>
  <si>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</si>
  <si>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</si>
  <si>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</si>
  <si>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</si>
  <si>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</si>
  <si>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</si>
  <si>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</si>
  <si>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</si>
  <si>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</si>
  <si>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</si>
  <si>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</si>
  <si>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</si>
  <si>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</si>
  <si>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</si>
  <si>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</si>
  <si>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</si>
  <si>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</si>
  <si>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</si>
  <si>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</si>
  <si>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</si>
  <si>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</si>
  <si>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</si>
  <si>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</si>
  <si>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</si>
  <si>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</si>
  <si>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</si>
  <si>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</si>
  <si>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</si>
  <si>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</si>
  <si>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</si>
  <si>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</si>
  <si>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</si>
  <si>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</si>
  <si>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</si>
  <si>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</si>
  <si>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</si>
  <si>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</si>
  <si>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</si>
  <si>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</si>
  <si>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</si>
  <si>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</si>
  <si>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</si>
  <si>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</si>
  <si>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</si>
  <si>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</si>
  <si>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</si>
  <si>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</si>
  <si>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</si>
  <si>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</si>
  <si>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</si>
  <si>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</si>
  <si>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</si>
  <si>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</si>
  <si>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</si>
  <si>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</si>
  <si>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</si>
  <si>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</si>
  <si>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</si>
  <si>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</si>
  <si>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</si>
  <si>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</si>
  <si>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</si>
  <si>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</si>
  <si>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</si>
  <si>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</si>
  <si>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</si>
  <si>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</si>
  <si>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</si>
  <si>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</si>
  <si>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</si>
  <si>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</si>
  <si>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</si>
  <si>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</si>
  <si>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</si>
  <si>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</si>
  <si>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</si>
  <si>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</si>
  <si>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</si>
  <si>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</si>
  <si>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</si>
  <si>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</si>
  <si>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</si>
  <si>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</si>
  <si>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</si>
  <si>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</si>
  <si>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</si>
  <si>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</si>
  <si>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</si>
  <si>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</si>
  <si>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</si>
  <si>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</si>
  <si>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</si>
  <si>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</si>
  <si>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</si>
  <si>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</si>
  <si>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</si>
  <si>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</si>
  <si>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</si>
  <si>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</si>
  <si>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</si>
  <si>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</si>
  <si>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</si>
  <si>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</si>
  <si>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</si>
  <si>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</si>
  <si>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</si>
  <si>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</si>
  <si>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</si>
  <si>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</si>
  <si>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</si>
  <si>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</si>
  <si>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</si>
  <si>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</si>
  <si>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</si>
  <si>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</si>
  <si>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</si>
  <si>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</si>
  <si>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</si>
  <si>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</si>
  <si>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</si>
  <si>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</si>
  <si>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</si>
  <si>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</si>
  <si>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</si>
  <si>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</si>
  <si>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</si>
  <si>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</si>
  <si>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</si>
  <si>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</si>
  <si>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</si>
  <si>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</si>
  <si>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</si>
  <si>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</si>
  <si>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</si>
  <si>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</si>
  <si>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</si>
  <si>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</si>
  <si>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</si>
  <si>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</si>
  <si>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</si>
  <si>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</si>
  <si>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</si>
  <si>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</si>
  <si>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</si>
  <si>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</si>
  <si>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</si>
  <si>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</si>
  <si>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</si>
  <si>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</si>
  <si>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</si>
  <si>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</si>
  <si>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</si>
  <si>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</si>
  <si>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</si>
  <si>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</si>
  <si>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</si>
  <si>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</si>
  <si>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</si>
  <si>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</si>
  <si>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</si>
  <si>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</si>
  <si>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</si>
  <si>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</si>
  <si>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</si>
  <si>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</si>
  <si>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</si>
  <si>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</si>
  <si>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</si>
  <si>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</si>
  <si>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</si>
  <si>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</si>
  <si>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</si>
  <si>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</si>
  <si>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</si>
  <si>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</si>
  <si>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</si>
  <si>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</si>
  <si>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</si>
  <si>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</si>
  <si>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</si>
  <si>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</si>
  <si>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</si>
  <si>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</si>
  <si>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</si>
  <si>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</si>
  <si>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</si>
  <si>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</si>
  <si>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</si>
  <si>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</si>
  <si>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</si>
  <si>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</si>
  <si>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</si>
  <si>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</si>
  <si>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</si>
  <si>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</si>
  <si>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</si>
  <si>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</si>
  <si>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</si>
  <si>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</si>
  <si>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</si>
  <si>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</si>
  <si>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</si>
  <si>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</si>
  <si>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</si>
  <si>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</si>
  <si>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</si>
  <si>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</si>
  <si>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</si>
  <si>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</si>
  <si>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</si>
  <si>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</si>
  <si>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</si>
  <si>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</si>
  <si>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</si>
  <si>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</si>
  <si>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</si>
  <si>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</si>
  <si>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</si>
  <si>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</si>
  <si>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</si>
  <si>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</si>
  <si>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</si>
  <si>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</si>
  <si>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</si>
  <si>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</si>
  <si>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</si>
  <si>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</si>
  <si>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</si>
  <si>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</si>
  <si>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</si>
  <si>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</si>
  <si>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</si>
  <si>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</si>
  <si>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</si>
  <si>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</si>
  <si>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</si>
  <si>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</si>
  <si>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</si>
  <si>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</si>
  <si>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</si>
  <si>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</si>
  <si>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</si>
  <si>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</si>
  <si>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</si>
  <si>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</si>
  <si>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</si>
  <si>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</si>
  <si>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</si>
  <si>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</si>
  <si>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</si>
  <si>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</si>
  <si>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</si>
  <si>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</si>
  <si>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</si>
  <si>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</si>
  <si>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</si>
  <si>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</si>
  <si>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</si>
  <si>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</si>
  <si>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</si>
  <si>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</si>
  <si>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</si>
  <si>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</si>
  <si>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</si>
  <si>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</si>
  <si>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</si>
  <si>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</si>
  <si>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</si>
  <si>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</si>
  <si>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</si>
  <si>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</si>
  <si>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</si>
  <si>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</si>
  <si>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</si>
  <si>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</si>
  <si>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</si>
  <si>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</si>
  <si>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</si>
  <si>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</si>
  <si>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</si>
  <si>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</si>
  <si>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</si>
  <si>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</si>
  <si>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</si>
  <si>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</si>
  <si>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</si>
  <si>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</si>
  <si>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</si>
  <si>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</si>
  <si>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</si>
  <si>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</si>
  <si>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</si>
  <si>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</si>
  <si>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</si>
  <si>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</si>
  <si>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</si>
  <si>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</si>
  <si>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</si>
  <si>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</si>
  <si>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</si>
  <si>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</si>
  <si>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</si>
  <si>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</si>
  <si>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</si>
  <si>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</si>
  <si>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</si>
  <si>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</si>
  <si>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</si>
  <si>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</si>
  <si>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</si>
  <si>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</si>
  <si>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</si>
  <si>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</si>
  <si>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</si>
  <si>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</si>
  <si>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</si>
  <si>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</si>
  <si>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</si>
  <si>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</si>
  <si>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</si>
  <si>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</si>
  <si>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</si>
  <si>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</si>
  <si>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</si>
  <si>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</si>
  <si>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</si>
  <si>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</si>
  <si>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</si>
  <si>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</si>
  <si>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</si>
  <si>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</si>
  <si>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</si>
  <si>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</si>
  <si>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</si>
  <si>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</si>
  <si>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</si>
  <si>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</si>
  <si>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</si>
  <si>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</si>
  <si>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</si>
  <si>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</si>
  <si>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</si>
  <si>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</si>
  <si>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</si>
  <si>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</si>
  <si>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</si>
  <si>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</si>
  <si>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</si>
  <si>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</si>
  <si>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</si>
  <si>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</si>
  <si>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</si>
  <si>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</si>
  <si>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</si>
  <si>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</si>
  <si>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</si>
  <si>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</si>
  <si>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</si>
  <si>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</si>
  <si>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</si>
  <si>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</si>
  <si>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</si>
  <si>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</si>
  <si>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</si>
  <si>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</si>
  <si>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</si>
  <si>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</si>
  <si>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</si>
  <si>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</si>
  <si>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</si>
  <si>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</si>
  <si>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</si>
  <si>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</si>
  <si>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</si>
  <si>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</si>
  <si>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</si>
  <si>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</si>
  <si>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</si>
  <si>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</si>
  <si>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</si>
  <si>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</si>
  <si>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</si>
  <si>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</si>
  <si>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</si>
  <si>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</si>
  <si>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</si>
  <si>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</si>
  <si>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</si>
  <si>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</si>
  <si>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</si>
  <si>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</si>
  <si>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</si>
  <si>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</si>
  <si>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</si>
  <si>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</si>
  <si>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</si>
  <si>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</si>
  <si>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</si>
  <si>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</si>
  <si>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</si>
  <si>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</si>
  <si>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</si>
  <si>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</si>
  <si>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</si>
  <si>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</si>
  <si>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</si>
  <si>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</si>
  <si>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</si>
  <si>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</si>
  <si>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</si>
  <si>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</si>
  <si>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</si>
  <si>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</si>
  <si>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</si>
  <si>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</si>
  <si>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</si>
  <si>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</si>
  <si>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</si>
  <si>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</si>
  <si>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</si>
  <si>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</si>
  <si>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</si>
  <si>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</si>
  <si>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</si>
  <si>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</si>
  <si>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</si>
  <si>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</si>
  <si>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</si>
  <si>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</si>
  <si>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</si>
  <si>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</si>
  <si>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</si>
  <si>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</si>
  <si>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</si>
  <si>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</si>
  <si>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</si>
  <si>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</si>
  <si>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</si>
  <si>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</si>
  <si>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</si>
  <si>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</si>
  <si>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</si>
  <si>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</si>
  <si>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</si>
  <si>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</si>
  <si>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</si>
  <si>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</si>
  <si>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</si>
  <si>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</si>
  <si>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</si>
  <si>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</si>
  <si>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</si>
  <si>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</si>
  <si>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</si>
  <si>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</si>
  <si>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</si>
  <si>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</si>
  <si>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</si>
  <si>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</si>
  <si>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</si>
  <si>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</si>
  <si>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</si>
  <si>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</si>
  <si>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</si>
  <si>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</si>
  <si>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</si>
  <si>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</si>
  <si>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</si>
  <si>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</si>
  <si>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</si>
  <si>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</si>
  <si>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</si>
  <si>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</si>
  <si>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</si>
  <si>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</si>
  <si>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</si>
  <si>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</si>
  <si>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</si>
  <si>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</si>
  <si>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</si>
  <si>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</si>
  <si>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</si>
  <si>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</si>
  <si>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</si>
  <si>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</si>
  <si>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</si>
  <si>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</si>
  <si>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</si>
  <si>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</si>
  <si>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</si>
  <si>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</si>
  <si>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</si>
  <si>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</si>
  <si>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</si>
  <si>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</si>
  <si>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</si>
  <si>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</si>
  <si>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</si>
  <si>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</si>
  <si>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</si>
  <si>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</si>
  <si>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</si>
  <si>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</si>
  <si>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</si>
  <si>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</si>
  <si>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</si>
  <si>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</si>
  <si>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</si>
  <si>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</si>
  <si>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</si>
  <si>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</si>
  <si>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</si>
  <si>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</si>
  <si>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</si>
  <si>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</si>
  <si>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</si>
  <si>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</si>
  <si>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</si>
  <si>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</si>
  <si>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</si>
  <si>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</si>
  <si>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</si>
  <si>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</si>
  <si>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</si>
  <si>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</si>
  <si>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</si>
  <si>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</si>
  <si>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</si>
  <si>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</si>
  <si>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</si>
  <si>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</si>
  <si>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</si>
  <si>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</si>
  <si>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</si>
  <si>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</si>
  <si>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</si>
  <si>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</si>
  <si>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</si>
  <si>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</si>
  <si>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</si>
  <si>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</si>
  <si>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</si>
  <si>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</si>
  <si>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</si>
  <si>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</si>
  <si>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</si>
  <si>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</si>
  <si>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</si>
  <si>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</si>
  <si>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</si>
  <si>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</si>
  <si>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</si>
  <si>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</si>
  <si>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</si>
  <si>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</si>
  <si>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</si>
  <si>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</si>
  <si>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</si>
  <si>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</si>
  <si>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</si>
  <si>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</si>
  <si>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</si>
  <si>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</si>
  <si>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</si>
  <si>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</si>
  <si>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</si>
  <si>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</si>
  <si>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</si>
  <si>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</si>
  <si>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</si>
  <si>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</si>
  <si>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</si>
  <si>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</si>
  <si>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</si>
  <si>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</si>
  <si>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</si>
  <si>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</si>
  <si>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</si>
  <si>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</si>
  <si>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</si>
  <si>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</si>
  <si>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</si>
  <si>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</si>
  <si>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</si>
  <si>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</si>
  <si>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</si>
  <si>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</si>
  <si>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</si>
  <si>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</si>
  <si>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</si>
  <si>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</si>
  <si>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</si>
  <si>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</si>
  <si>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</si>
  <si>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</si>
  <si>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</si>
  <si>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</si>
  <si>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</si>
  <si>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</si>
  <si>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</si>
  <si>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</si>
  <si>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</si>
  <si>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</si>
  <si>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</si>
  <si>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</si>
  <si>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</si>
  <si>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</si>
  <si>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</si>
  <si>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</si>
  <si>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</si>
  <si>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</si>
  <si>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</si>
  <si>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</si>
  <si>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</si>
  <si>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</si>
  <si>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</si>
  <si>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</si>
  <si>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</si>
  <si>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</si>
  <si>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</si>
  <si>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</si>
  <si>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</si>
  <si>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</si>
  <si>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</si>
  <si>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</si>
  <si>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</si>
  <si>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</si>
  <si>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</si>
  <si>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</si>
  <si>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</si>
  <si>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</si>
  <si>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</si>
  <si>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</si>
  <si>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</si>
  <si>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</si>
  <si>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</si>
  <si>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</si>
  <si>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</si>
  <si>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</si>
  <si>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</si>
  <si>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</si>
  <si>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</si>
  <si>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</si>
  <si>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</si>
  <si>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</si>
  <si>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</si>
  <si>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</si>
  <si>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</si>
  <si>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</si>
  <si>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</si>
  <si>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</si>
  <si>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</si>
  <si>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</si>
  <si>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</si>
  <si>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</si>
  <si>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</si>
  <si>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</si>
  <si>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</si>
  <si>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</si>
  <si>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</si>
  <si>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</si>
  <si>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</si>
  <si>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</si>
  <si>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</si>
  <si>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</si>
  <si>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</si>
  <si>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</si>
  <si>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</si>
  <si>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</si>
  <si>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</si>
  <si>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</si>
  <si>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</si>
  <si>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</si>
  <si>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</si>
  <si>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</si>
  <si>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</si>
  <si>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</si>
  <si>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</si>
  <si>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</si>
  <si>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</si>
  <si>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</si>
  <si>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</si>
  <si>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</si>
  <si>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</si>
  <si>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</si>
  <si>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</si>
  <si>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</si>
  <si>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</si>
  <si>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</si>
  <si>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</si>
  <si>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</si>
  <si>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</si>
  <si>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</si>
  <si>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</si>
  <si>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</si>
  <si>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</si>
  <si>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</si>
  <si>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</si>
  <si>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</si>
  <si>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</si>
  <si>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</si>
  <si>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</si>
  <si>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</si>
  <si>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</si>
  <si>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</si>
  <si>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</si>
  <si>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</si>
  <si>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</si>
  <si>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</si>
  <si>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</si>
  <si>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</si>
  <si>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</si>
  <si>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</si>
  <si>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</si>
  <si>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</si>
  <si>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</si>
  <si>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</si>
  <si>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</si>
  <si>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</si>
  <si>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</si>
  <si>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</si>
  <si>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</si>
  <si>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</si>
  <si>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</si>
  <si>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</si>
  <si>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</si>
  <si>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</si>
  <si>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</si>
  <si>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</si>
  <si>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</si>
  <si>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</si>
  <si>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</si>
  <si>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</si>
  <si>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</si>
  <si>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</si>
  <si>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</si>
  <si>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</si>
  <si>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</si>
  <si>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</si>
  <si>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</si>
  <si>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</si>
  <si>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</si>
  <si>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</si>
  <si>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</si>
  <si>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</si>
  <si>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</si>
  <si>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</si>
  <si>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</si>
  <si>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</si>
  <si>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</si>
  <si>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</si>
  <si>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</si>
  <si>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</si>
  <si>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</si>
  <si>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</si>
  <si>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</si>
  <si>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</si>
  <si>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</si>
  <si>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</si>
  <si>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</si>
  <si>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</si>
  <si>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</si>
  <si>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</si>
  <si>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</si>
  <si>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</si>
  <si>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</si>
  <si>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</si>
  <si>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</si>
  <si>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</si>
  <si>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</si>
  <si>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</si>
  <si>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</si>
  <si>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</si>
  <si>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</si>
  <si>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</si>
  <si>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</si>
  <si>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</si>
  <si>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</si>
  <si>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</si>
  <si>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</si>
  <si>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</si>
  <si>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</si>
  <si>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</si>
  <si>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</si>
  <si>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</si>
  <si>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</si>
  <si>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</si>
  <si>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</si>
  <si>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</si>
  <si>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</si>
  <si>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</si>
  <si>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</si>
  <si>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</si>
  <si>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</si>
  <si>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</si>
  <si>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</si>
  <si>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</si>
  <si>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</si>
  <si>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</si>
  <si>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</si>
  <si>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</si>
  <si>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</si>
  <si>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</si>
  <si>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</si>
  <si>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</si>
  <si>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</si>
  <si>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</si>
  <si>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</si>
  <si>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</si>
  <si>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</si>
  <si>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</si>
  <si>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</si>
  <si>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</si>
  <si>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</si>
  <si>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</si>
  <si>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</si>
  <si>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</si>
  <si>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</si>
  <si>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</si>
  <si>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</si>
  <si>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</si>
  <si>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</si>
  <si>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</si>
  <si>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</si>
  <si>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</si>
  <si>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</si>
  <si>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</si>
  <si>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</si>
  <si>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</si>
  <si>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</si>
  <si>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</si>
  <si>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</si>
  <si>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</si>
  <si>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</si>
  <si>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</si>
  <si>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</si>
  <si>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</si>
  <si>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</si>
  <si>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</si>
  <si>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</si>
  <si>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</si>
  <si>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</si>
  <si>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</si>
  <si>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</si>
  <si>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</si>
  <si>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</si>
  <si>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</si>
  <si>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</si>
  <si>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</si>
  <si>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</si>
  <si>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</si>
  <si>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</si>
  <si>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</si>
  <si>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</si>
  <si>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</si>
  <si>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</si>
  <si>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</si>
  <si>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</si>
  <si>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</si>
  <si>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</si>
  <si>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</si>
  <si>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</si>
  <si>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</si>
  <si>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</si>
  <si>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</si>
  <si>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</si>
  <si>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</si>
  <si>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</si>
  <si>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</si>
  <si>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</si>
  <si>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</si>
  <si>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</si>
  <si>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</si>
  <si>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</si>
  <si>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</si>
  <si>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</si>
  <si>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</si>
  <si>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</si>
  <si>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</si>
  <si>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</si>
  <si>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</si>
  <si>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</si>
  <si>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</si>
  <si>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</si>
  <si>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</si>
  <si>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</si>
  <si>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</si>
  <si>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</si>
  <si>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</si>
  <si>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</si>
  <si>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</si>
  <si>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</si>
  <si>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</si>
  <si>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</si>
  <si>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</si>
  <si>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</si>
  <si>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</si>
  <si>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</si>
  <si>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</si>
  <si>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</si>
  <si>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</si>
  <si>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</si>
  <si>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</si>
  <si>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</si>
  <si>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</si>
  <si>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</si>
  <si>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</si>
  <si>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</si>
  <si>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</si>
  <si>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</si>
  <si>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</si>
  <si>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</si>
  <si>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</si>
  <si>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</si>
  <si>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</si>
  <si>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</si>
  <si>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</si>
  <si>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</si>
  <si>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</si>
  <si>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</si>
  <si>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</si>
  <si>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</si>
  <si>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</si>
  <si>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</si>
  <si>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</si>
  <si>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</si>
  <si>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</si>
  <si>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</si>
  <si>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</si>
  <si>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</si>
  <si>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</si>
  <si>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</si>
  <si>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</si>
  <si>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</si>
  <si>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</si>
  <si>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</si>
  <si>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</si>
  <si>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</si>
  <si>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</si>
  <si>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</si>
  <si>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</si>
  <si>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</si>
  <si>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</si>
  <si>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</si>
  <si>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</si>
  <si>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</si>
  <si>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</si>
  <si>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</si>
  <si>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</si>
  <si>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</si>
  <si>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</si>
  <si>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</si>
  <si>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</si>
  <si>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</si>
  <si>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</si>
  <si>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</si>
  <si>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</si>
  <si>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</si>
  <si>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</si>
  <si>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</si>
  <si>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</si>
  <si>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</si>
  <si>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</si>
  <si>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</si>
  <si>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</si>
  <si>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</si>
  <si>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</si>
  <si>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</si>
  <si>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</si>
  <si>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</si>
  <si>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</si>
  <si>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</si>
  <si>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</si>
  <si>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</si>
  <si>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</si>
  <si>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</si>
  <si>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</si>
  <si>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</si>
  <si>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</si>
  <si>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</si>
  <si>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</si>
  <si>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</si>
  <si>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</si>
  <si>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</si>
  <si>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</si>
  <si>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</si>
  <si>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</si>
  <si>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</si>
  <si>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</si>
  <si>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</si>
  <si>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</si>
  <si>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</si>
  <si>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</si>
  <si>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</si>
  <si>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</si>
  <si>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</si>
  <si>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</si>
  <si>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</si>
  <si>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</si>
  <si>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</si>
  <si>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</si>
  <si>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</si>
  <si>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</si>
  <si>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</si>
  <si>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</si>
  <si>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</si>
  <si>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</si>
  <si>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</si>
  <si>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</si>
  <si>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</si>
  <si>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</si>
  <si>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</si>
  <si>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</si>
  <si>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</si>
  <si>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</si>
  <si>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</si>
  <si>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</si>
  <si>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</si>
  <si>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</si>
  <si>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</si>
  <si>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</si>
  <si>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</si>
  <si>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</si>
  <si>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</si>
  <si>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</si>
  <si>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</si>
  <si>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</si>
  <si>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</si>
  <si>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</si>
  <si>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</si>
  <si>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</si>
  <si>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</si>
  <si>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</si>
  <si>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</si>
  <si>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</si>
  <si>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</si>
  <si>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</si>
  <si>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</si>
  <si>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</si>
  <si>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</si>
  <si>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</si>
  <si>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</si>
  <si>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</si>
  <si>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</si>
  <si>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</si>
  <si>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</si>
  <si>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</si>
  <si>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</si>
  <si>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</si>
  <si>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</si>
  <si>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</si>
  <si>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</si>
  <si>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</si>
  <si>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</si>
  <si>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</si>
  <si>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</si>
  <si>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</si>
  <si>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</si>
  <si>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</si>
  <si>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</si>
  <si>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</si>
  <si>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</si>
  <si>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</si>
  <si>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</si>
  <si>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</si>
  <si>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</si>
  <si>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</si>
  <si>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</si>
  <si>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</si>
  <si>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</si>
  <si>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</si>
  <si>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</si>
  <si>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</si>
  <si>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</si>
  <si>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</si>
  <si>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</si>
  <si>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</si>
  <si>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</si>
  <si>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</si>
  <si>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</si>
  <si>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</si>
  <si>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</si>
  <si>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</si>
  <si>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</si>
  <si>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</si>
  <si>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</si>
  <si>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</si>
  <si>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</si>
  <si>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</si>
  <si>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</si>
  <si>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</si>
  <si>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</si>
  <si>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</si>
  <si>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</si>
  <si>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</si>
  <si>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</si>
  <si>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</si>
  <si>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</si>
  <si>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</si>
  <si>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</si>
  <si>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</si>
  <si>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</si>
  <si>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</si>
  <si>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</si>
  <si>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</si>
  <si>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</si>
  <si>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</si>
  <si>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</si>
  <si>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</si>
  <si>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</si>
  <si>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</si>
  <si>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</si>
  <si>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</si>
  <si>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</si>
  <si>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</si>
  <si>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</si>
  <si>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</si>
  <si>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</si>
  <si>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</si>
  <si>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</si>
  <si>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</si>
  <si>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</si>
  <si>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</si>
  <si>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</si>
  <si>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</si>
  <si>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</si>
  <si>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</si>
  <si>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</si>
  <si>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</si>
  <si>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</si>
  <si>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</si>
  <si>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</si>
  <si>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</si>
  <si>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</si>
  <si>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</si>
  <si>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</si>
  <si>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</si>
  <si>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</si>
  <si>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</si>
  <si>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</si>
  <si>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</si>
  <si>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</si>
  <si>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</si>
  <si>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</si>
  <si>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</si>
  <si>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</si>
  <si>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</si>
  <si>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</si>
  <si>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</si>
  <si>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</si>
  <si>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</si>
  <si>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</si>
  <si>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</si>
  <si>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</si>
  <si>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</si>
  <si>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</si>
  <si>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</si>
  <si>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</si>
  <si>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</si>
  <si>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</si>
  <si>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</si>
  <si>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</si>
  <si>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</si>
  <si>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</si>
  <si>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</si>
  <si>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</si>
  <si>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</si>
  <si>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</si>
  <si>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</si>
  <si>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</si>
  <si>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</si>
  <si>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</si>
  <si>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</si>
  <si>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</si>
  <si>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</si>
  <si>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</si>
  <si>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</si>
  <si>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</si>
  <si>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</si>
  <si>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</si>
  <si>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</si>
  <si>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</si>
  <si>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</si>
  <si>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</si>
  <si>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</si>
  <si>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</si>
  <si>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</si>
  <si>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</si>
  <si>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</si>
  <si>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</si>
  <si>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</si>
  <si>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</si>
  <si>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</si>
  <si>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</si>
  <si>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</si>
  <si>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</si>
  <si>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</si>
  <si>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</si>
  <si>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</si>
  <si>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</si>
  <si>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</si>
  <si>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</si>
  <si>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</si>
  <si>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</si>
  <si>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</si>
  <si>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</si>
  <si>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</si>
  <si>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</si>
  <si>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</si>
  <si>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</si>
  <si>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</si>
  <si>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</si>
  <si>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</si>
  <si>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</si>
  <si>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</si>
  <si>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</si>
  <si>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</si>
  <si>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</si>
  <si>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</si>
  <si>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</si>
  <si>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</si>
  <si>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</si>
  <si>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</si>
  <si>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</si>
  <si>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</si>
  <si>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</si>
  <si>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</si>
  <si>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</si>
  <si>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</si>
  <si>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</si>
  <si>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</si>
  <si>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</si>
  <si>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</si>
  <si>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</si>
  <si>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</si>
  <si>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</si>
  <si>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</si>
  <si>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</si>
  <si>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</si>
  <si>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</si>
  <si>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</si>
  <si>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</si>
  <si>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</si>
  <si>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</si>
  <si>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</si>
  <si>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</si>
  <si>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</si>
  <si>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</si>
  <si>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</si>
  <si>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</si>
  <si>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</si>
  <si>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</si>
  <si>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</si>
  <si>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</si>
  <si>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</si>
  <si>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</si>
  <si>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</si>
  <si>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</si>
  <si>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</si>
  <si>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</si>
  <si>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</si>
  <si>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</si>
  <si>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</si>
  <si>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</si>
  <si>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</si>
  <si>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</si>
  <si>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</si>
  <si>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</si>
  <si>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</si>
  <si>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</si>
  <si>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</si>
  <si>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</si>
  <si>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</si>
  <si>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</si>
  <si>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</si>
  <si>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</si>
  <si>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</si>
  <si>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</si>
  <si>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</si>
  <si>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</si>
  <si>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</si>
  <si>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</si>
  <si>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</si>
  <si>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</si>
  <si>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</si>
  <si>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</si>
  <si>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</si>
  <si>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</si>
  <si>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</si>
  <si>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</si>
  <si>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</si>
  <si>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</si>
  <si>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</si>
  <si>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</si>
  <si>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</si>
  <si>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</si>
  <si>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</si>
  <si>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</si>
  <si>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</si>
  <si>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</si>
  <si>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</si>
  <si>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</si>
  <si>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</si>
  <si>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</si>
  <si>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</si>
  <si>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</si>
  <si>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</si>
  <si>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</si>
  <si>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</si>
  <si>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</si>
  <si>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</si>
  <si>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</si>
  <si>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</si>
  <si>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</si>
  <si>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</si>
  <si>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</si>
  <si>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</si>
  <si>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</si>
  <si>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</si>
  <si>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</si>
  <si>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</si>
  <si>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</si>
  <si>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</si>
  <si>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</si>
  <si>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</si>
  <si>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</si>
  <si>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</si>
  <si>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</si>
  <si>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</si>
  <si>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</si>
  <si>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</si>
  <si>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</si>
  <si>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</si>
  <si>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</si>
  <si>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</si>
  <si>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</si>
  <si>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</si>
  <si>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</si>
  <si>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</si>
  <si>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</si>
  <si>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</si>
  <si>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</si>
  <si>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</si>
  <si>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</si>
  <si>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</si>
  <si>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</si>
  <si>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</si>
  <si>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</si>
  <si>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</si>
  <si>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</si>
  <si>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</si>
  <si>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</si>
  <si>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</si>
  <si>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</si>
  <si>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</si>
  <si>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</si>
  <si>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</si>
  <si>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</si>
  <si>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</si>
  <si>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</si>
  <si>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</si>
  <si>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</si>
  <si>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</si>
  <si>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</si>
  <si>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</si>
  <si>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</si>
  <si>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</si>
  <si>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</si>
  <si>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</si>
  <si>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</si>
  <si>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</si>
  <si>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</si>
  <si>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</si>
  <si>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</si>
  <si>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</si>
  <si>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</si>
  <si>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</si>
  <si>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</si>
  <si>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</si>
  <si>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</si>
  <si>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</si>
  <si>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</si>
  <si>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</si>
  <si>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</si>
  <si>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</si>
  <si>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</si>
  <si>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</si>
  <si>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</si>
  <si>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</si>
  <si>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</si>
  <si>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</si>
  <si>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</si>
  <si>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</si>
  <si>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</si>
  <si>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</si>
  <si>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</si>
  <si>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</si>
  <si>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</si>
  <si>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</si>
  <si>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</si>
  <si>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</si>
  <si>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</si>
  <si>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</si>
  <si>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</si>
  <si>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</si>
  <si>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</si>
  <si>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</si>
  <si>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</si>
  <si>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</si>
  <si>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</si>
  <si>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</si>
  <si>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</si>
  <si>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</si>
  <si>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</si>
  <si>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</si>
  <si>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</si>
  <si>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</si>
  <si>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</si>
  <si>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</si>
  <si>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</si>
  <si>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</si>
  <si>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</si>
  <si>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</si>
  <si>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</si>
  <si>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</si>
  <si>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</si>
  <si>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</si>
  <si>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</si>
  <si>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</si>
  <si>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</si>
  <si>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</si>
  <si>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</si>
  <si>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</si>
  <si>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</si>
  <si>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</si>
  <si>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</si>
  <si>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</si>
  <si>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</si>
  <si>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</si>
  <si>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</si>
  <si>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</si>
  <si>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</si>
  <si>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</si>
  <si>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</si>
  <si>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</si>
  <si>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</si>
  <si>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</si>
  <si>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</si>
  <si>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</si>
  <si>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</si>
  <si>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</si>
  <si>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</si>
  <si>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</si>
  <si>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</si>
  <si>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</si>
  <si>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</si>
  <si>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</si>
  <si>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</si>
  <si>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</si>
  <si>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</si>
  <si>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</si>
  <si>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</si>
  <si>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</si>
  <si>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</si>
  <si>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</si>
  <si>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</si>
  <si>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</si>
  <si>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</si>
  <si>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</si>
  <si>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</si>
  <si>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</si>
  <si>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</si>
  <si>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</si>
  <si>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</si>
  <si>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</si>
  <si>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</si>
  <si>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</si>
  <si>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</si>
  <si>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</si>
  <si>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</si>
  <si>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</si>
  <si>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</si>
  <si>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</si>
  <si>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</si>
  <si>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</si>
  <si>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</si>
  <si>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</si>
  <si>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</si>
  <si>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</si>
  <si>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</si>
  <si>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</si>
  <si>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</si>
  <si>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</si>
  <si>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</si>
  <si>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</si>
  <si>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</si>
  <si>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</si>
  <si>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</si>
  <si>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</si>
  <si>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</si>
  <si>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</si>
  <si>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</si>
  <si>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</si>
  <si>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</si>
  <si>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</si>
  <si>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</si>
  <si>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</si>
  <si>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</si>
  <si>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</si>
  <si>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</si>
  <si>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</si>
  <si>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</si>
  <si>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</si>
  <si>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</si>
  <si>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</si>
  <si>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</si>
  <si>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</si>
  <si>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</si>
  <si>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</si>
  <si>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</si>
  <si>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</si>
  <si>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</si>
  <si>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</si>
  <si>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</si>
  <si>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</si>
  <si>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</si>
  <si>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</si>
  <si>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</si>
  <si>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</si>
  <si>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</si>
  <si>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</si>
  <si>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</si>
  <si>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</si>
  <si>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</si>
  <si>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</si>
  <si>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</si>
  <si>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</si>
  <si>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</si>
  <si>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</si>
  <si>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</si>
  <si>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</si>
  <si>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</si>
  <si>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</si>
  <si>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</si>
  <si>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</si>
  <si>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</si>
  <si>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</si>
  <si>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</si>
  <si>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</si>
  <si>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</si>
  <si>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</si>
  <si>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</si>
  <si>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</si>
  <si>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</si>
  <si>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</si>
  <si>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</si>
  <si>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</si>
  <si>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</si>
  <si>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</si>
  <si>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</si>
  <si>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</si>
  <si>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</si>
  <si>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</si>
  <si>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</si>
  <si>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</si>
  <si>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</si>
  <si>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</si>
  <si>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</si>
  <si>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</si>
  <si>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</si>
  <si>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</si>
  <si>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</si>
  <si>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</si>
  <si>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</si>
  <si>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</si>
  <si>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</si>
  <si>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</si>
  <si>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</si>
  <si>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</si>
  <si>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</si>
  <si>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</si>
  <si>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</si>
  <si>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</si>
  <si>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</si>
  <si>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</si>
  <si>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</si>
  <si>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</si>
  <si>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</si>
  <si>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</si>
  <si>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</si>
  <si>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</si>
  <si>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</si>
  <si>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</si>
  <si>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</si>
  <si>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</si>
  <si>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</si>
  <si>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</si>
  <si>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</si>
  <si>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</si>
  <si>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</si>
  <si>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</si>
  <si>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</si>
  <si>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</si>
  <si>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</si>
  <si>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</si>
  <si>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</si>
  <si>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</si>
  <si>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</si>
  <si>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</si>
  <si>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</si>
  <si>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</si>
  <si>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</si>
  <si>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</si>
  <si>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</si>
  <si>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</si>
  <si>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</si>
  <si>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</si>
  <si>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</si>
  <si>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</si>
  <si>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</si>
  <si>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</si>
  <si>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</si>
  <si>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</si>
  <si>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</si>
  <si>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</si>
  <si>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</si>
  <si>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</si>
  <si>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</si>
  <si>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</si>
  <si>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</si>
  <si>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</si>
  <si>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</si>
  <si>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</si>
  <si>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</si>
  <si>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</si>
  <si>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</si>
  <si>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</si>
  <si>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</si>
  <si>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</si>
  <si>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</si>
  <si>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</si>
  <si>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</si>
  <si>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</si>
  <si>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</si>
  <si>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</si>
  <si>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</si>
  <si>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</si>
  <si>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</si>
  <si>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</si>
  <si>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</si>
  <si>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</si>
  <si>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</si>
  <si>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</si>
  <si>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</si>
  <si>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</si>
  <si>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</si>
  <si>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</si>
  <si>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</si>
  <si>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</si>
  <si>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</si>
  <si>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</si>
  <si>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</si>
  <si>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</si>
  <si>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</si>
  <si>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</si>
  <si>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</si>
  <si>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</si>
  <si>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</si>
  <si>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</si>
  <si>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</si>
  <si>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</si>
  <si>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</si>
  <si>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</si>
  <si>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</si>
  <si>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</si>
  <si>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</si>
  <si>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</si>
  <si>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</si>
  <si>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</si>
  <si>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</si>
  <si>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</si>
  <si>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</si>
  <si>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</si>
  <si>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</si>
  <si>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</si>
  <si>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</si>
  <si>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</si>
  <si>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</si>
  <si>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</si>
  <si>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</si>
  <si>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</si>
  <si>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</si>
  <si>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</si>
  <si>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</si>
  <si>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</si>
  <si>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</si>
  <si>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</si>
  <si>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</si>
  <si>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</si>
  <si>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</si>
  <si>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</si>
  <si>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</si>
  <si>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</si>
  <si>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</si>
  <si>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</si>
  <si>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</si>
  <si>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</si>
  <si>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</si>
  <si>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</si>
  <si>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</si>
  <si>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</si>
  <si>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</si>
  <si>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</si>
  <si>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</si>
  <si>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</si>
  <si>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</si>
  <si>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</si>
  <si>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</si>
  <si>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</si>
  <si>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</si>
  <si>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</si>
  <si>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</si>
  <si>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</si>
  <si>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</si>
  <si>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</si>
  <si>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</si>
  <si>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</si>
  <si>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</si>
  <si>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</si>
  <si>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</si>
  <si>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</si>
  <si>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</si>
  <si>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</si>
  <si>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</si>
  <si>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</si>
  <si>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</si>
  <si>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</si>
  <si>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</si>
  <si>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</si>
  <si>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</si>
  <si>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</si>
  <si>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</si>
  <si>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</si>
  <si>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</si>
  <si>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</si>
  <si>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</si>
  <si>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</si>
  <si>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</si>
  <si>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</si>
  <si>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</si>
  <si>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</si>
  <si>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</si>
  <si>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</si>
  <si>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</si>
  <si>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</si>
  <si>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</si>
  <si>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</si>
  <si>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</si>
  <si>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</si>
  <si>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</si>
  <si>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</si>
  <si>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</si>
  <si>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</si>
  <si>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</si>
  <si>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</si>
  <si>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</si>
  <si>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</si>
  <si>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</si>
  <si>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</si>
  <si>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</si>
  <si>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</si>
  <si>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</si>
  <si>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</si>
  <si>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</si>
  <si>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</si>
  <si>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</si>
  <si>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</si>
  <si>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</si>
  <si>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</si>
  <si>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</si>
  <si>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</si>
  <si>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</si>
  <si>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</si>
  <si>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</si>
  <si>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</si>
  <si>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</si>
  <si>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</si>
  <si>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</si>
  <si>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</si>
  <si>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</si>
  <si>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</si>
  <si>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</si>
  <si>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</si>
  <si>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</si>
  <si>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</si>
  <si>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</si>
  <si>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</si>
  <si>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</si>
  <si>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</si>
  <si>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</si>
  <si>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</si>
  <si>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</si>
  <si>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</si>
  <si>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</si>
  <si>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</si>
  <si>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</si>
  <si>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</si>
  <si>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</si>
  <si>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</si>
  <si>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</si>
  <si>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</si>
  <si>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</si>
  <si>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</si>
  <si>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</si>
  <si>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</si>
  <si>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</si>
  <si>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</si>
  <si>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</si>
  <si>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</si>
  <si>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</si>
  <si>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</si>
  <si>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</si>
  <si>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</si>
  <si>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</si>
  <si>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</si>
  <si>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</si>
  <si>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</si>
  <si>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</si>
  <si>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</si>
  <si>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</si>
  <si>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</si>
  <si>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</si>
  <si>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</si>
  <si>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</si>
  <si>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</si>
  <si>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</si>
  <si>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</si>
  <si>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</si>
  <si>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</si>
  <si>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</si>
  <si>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</si>
  <si>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</si>
  <si>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</si>
  <si>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</si>
  <si>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</si>
  <si>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</si>
  <si>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</si>
  <si>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</si>
  <si>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</si>
  <si>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</si>
  <si>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</si>
  <si>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</si>
  <si>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</si>
  <si>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</si>
  <si>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</si>
  <si>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</si>
  <si>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</si>
  <si>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</si>
  <si>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</si>
  <si>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</si>
  <si>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</si>
  <si>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</si>
  <si>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</si>
  <si>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</si>
  <si>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</si>
  <si>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</si>
  <si>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</si>
  <si>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</si>
  <si>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</si>
  <si>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</si>
  <si>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</si>
  <si>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</si>
  <si>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</si>
  <si>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</si>
  <si>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</si>
  <si>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</si>
  <si>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</si>
  <si>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</si>
  <si>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</si>
  <si>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</si>
  <si>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</si>
  <si>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</si>
  <si>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</si>
  <si>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</si>
  <si>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</si>
  <si>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</si>
  <si>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</si>
  <si>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</si>
  <si>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</si>
  <si>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</si>
  <si>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</si>
  <si>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</si>
  <si>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</si>
  <si>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</si>
  <si>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</si>
  <si>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</si>
  <si>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</si>
  <si>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</si>
  <si>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</si>
  <si>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</si>
  <si>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</si>
  <si>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</si>
  <si>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</si>
  <si>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</si>
  <si>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</si>
  <si>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</si>
  <si>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</si>
  <si>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</si>
  <si>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</si>
  <si>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</si>
  <si>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</si>
  <si>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</si>
  <si>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</si>
  <si>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</si>
  <si>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</si>
  <si>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</si>
  <si>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</si>
  <si>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</si>
  <si>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</si>
  <si>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</si>
  <si>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</si>
  <si>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</si>
  <si>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</si>
  <si>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</si>
  <si>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</si>
  <si>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</si>
  <si>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</si>
  <si>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</si>
  <si>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</si>
  <si>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</si>
  <si>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</si>
  <si>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</si>
  <si>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</si>
  <si>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</si>
  <si>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</si>
  <si>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</si>
  <si>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</si>
  <si>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</si>
  <si>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</si>
  <si>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</si>
  <si>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</si>
  <si>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</si>
  <si>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</si>
  <si>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</si>
  <si>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</si>
  <si>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</si>
  <si>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</si>
  <si>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</si>
  <si>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</si>
  <si>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</si>
  <si>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</si>
  <si>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</si>
  <si>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</si>
  <si>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</si>
  <si>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</si>
  <si>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</si>
  <si>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</si>
  <si>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</si>
  <si>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</si>
  <si>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</si>
  <si>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</si>
  <si>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</si>
  <si>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</si>
  <si>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</si>
  <si>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</si>
  <si>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</si>
  <si>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</si>
  <si>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</si>
  <si>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</si>
  <si>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</si>
  <si>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</si>
  <si>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</si>
  <si>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</si>
  <si>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</si>
  <si>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</si>
  <si>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</si>
  <si>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</si>
  <si>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</si>
  <si>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</si>
  <si>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</si>
  <si>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</si>
  <si>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</si>
  <si>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</si>
  <si>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</si>
  <si>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</si>
  <si>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</si>
  <si>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</si>
  <si>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</si>
  <si>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</si>
  <si>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</si>
  <si>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</si>
  <si>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</si>
  <si>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</si>
  <si>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</si>
  <si>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</si>
  <si>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</si>
  <si>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</si>
  <si>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</si>
  <si>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</si>
  <si>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</si>
  <si>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</si>
  <si>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</si>
  <si>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</si>
  <si>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</si>
  <si>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</si>
  <si>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</si>
  <si>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</si>
  <si>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</si>
  <si>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</si>
  <si>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</si>
  <si>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</si>
  <si>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</si>
  <si>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</si>
  <si>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</si>
  <si>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</si>
  <si>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</si>
  <si>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</si>
  <si>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</si>
  <si>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</si>
  <si>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</si>
  <si>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</si>
  <si>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</si>
  <si>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</si>
  <si>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</si>
  <si>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</si>
  <si>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</si>
  <si>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</si>
  <si>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</si>
  <si>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</si>
  <si>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</si>
  <si>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</si>
  <si>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</si>
  <si>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</si>
  <si>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</si>
  <si>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</si>
  <si>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</si>
  <si>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</si>
  <si>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</si>
  <si>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</si>
  <si>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</si>
  <si>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</si>
  <si>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</si>
  <si>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</si>
  <si>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</si>
  <si>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</si>
  <si>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</si>
  <si>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</si>
  <si>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</si>
  <si>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</si>
  <si>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</si>
  <si>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</si>
  <si>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</si>
  <si>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</si>
  <si>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</si>
  <si>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</si>
  <si>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</si>
  <si>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</si>
  <si>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</si>
  <si>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</si>
  <si>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</si>
  <si>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</si>
  <si>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</si>
  <si>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</si>
  <si>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</si>
  <si>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</si>
  <si>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</si>
  <si>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</si>
  <si>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</si>
  <si>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</si>
  <si>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</si>
  <si>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</si>
  <si>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</si>
  <si>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</si>
  <si>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</si>
  <si>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</si>
  <si>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</si>
  <si>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</si>
  <si>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</si>
  <si>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</si>
  <si>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</si>
  <si>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</si>
  <si>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</si>
  <si>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</si>
  <si>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</si>
  <si>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</si>
  <si>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</si>
  <si>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</si>
  <si>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</si>
  <si>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</si>
  <si>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</si>
  <si>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</si>
  <si>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</si>
  <si>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</si>
  <si>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</si>
  <si>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</si>
  <si>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</si>
  <si>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</si>
  <si>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</si>
  <si>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</si>
  <si>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</si>
  <si>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</si>
  <si>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</si>
  <si>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</si>
  <si>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</si>
  <si>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</si>
  <si>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</si>
  <si>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</si>
  <si>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</si>
  <si>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</si>
  <si>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</si>
  <si>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</si>
  <si>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</si>
  <si>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</si>
  <si>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</si>
  <si>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</si>
  <si>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</si>
  <si>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</si>
  <si>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</si>
  <si>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</si>
  <si>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</si>
  <si>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</si>
  <si>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</si>
  <si>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</si>
  <si>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</si>
  <si>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</si>
  <si>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</si>
  <si>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</si>
  <si>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</si>
  <si>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</si>
  <si>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</si>
  <si>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</si>
  <si>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</si>
  <si>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</si>
  <si>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</si>
  <si>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</si>
  <si>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</si>
  <si>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</si>
  <si>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</si>
  <si>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</si>
  <si>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</si>
  <si>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</si>
  <si>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</si>
  <si>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</si>
  <si>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</si>
  <si>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</si>
  <si>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</si>
  <si>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</si>
  <si>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</si>
  <si>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</si>
  <si>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</si>
  <si>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</si>
  <si>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</si>
  <si>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</si>
  <si>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</si>
  <si>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</si>
  <si>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</si>
  <si>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</si>
  <si>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</si>
  <si>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</si>
  <si>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</si>
  <si>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</si>
  <si>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</si>
  <si>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</si>
  <si>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</si>
  <si>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</si>
  <si>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</si>
  <si>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</si>
  <si>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</si>
  <si>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</si>
  <si>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</si>
  <si>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</si>
  <si>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</si>
  <si>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</si>
  <si>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</si>
  <si>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</si>
  <si>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</si>
  <si>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</si>
  <si>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</si>
  <si>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</si>
  <si>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</si>
  <si>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</si>
  <si>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</si>
  <si>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</si>
  <si>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</si>
  <si>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</si>
  <si>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</si>
  <si>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</si>
  <si>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</si>
  <si>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</si>
  <si>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</si>
  <si>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</si>
  <si>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</si>
  <si>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</si>
  <si>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</si>
  <si>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</si>
  <si>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</si>
  <si>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</si>
  <si>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</si>
  <si>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</si>
  <si>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</si>
  <si>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</si>
  <si>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</si>
  <si>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</si>
  <si>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</si>
  <si>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</si>
  <si>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</si>
  <si>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</si>
  <si>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</si>
  <si>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</si>
  <si>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</si>
  <si>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</si>
  <si>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</si>
  <si>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</si>
  <si>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</si>
  <si>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</si>
  <si>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</si>
  <si>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</si>
  <si>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</si>
  <si>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</si>
  <si>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</si>
  <si>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</si>
  <si>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</si>
  <si>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</si>
  <si>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</si>
  <si>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</si>
  <si>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</si>
  <si>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</si>
  <si>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</si>
  <si>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</si>
  <si>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</si>
  <si>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</si>
  <si>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</si>
  <si>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</si>
  <si>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</si>
  <si>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</si>
  <si>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</si>
  <si>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</si>
  <si>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</si>
  <si>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</si>
  <si>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</si>
  <si>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</si>
  <si>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</si>
  <si>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</si>
  <si>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</si>
  <si>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</si>
  <si>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</si>
  <si>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</si>
  <si>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</si>
  <si>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</si>
  <si>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</si>
  <si>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</si>
  <si>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</si>
  <si>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</si>
  <si>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</si>
  <si>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</si>
  <si>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</si>
  <si>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</si>
  <si>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</si>
  <si>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</si>
  <si>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</si>
  <si>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</si>
  <si>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</si>
  <si>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</si>
  <si>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</si>
  <si>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</si>
  <si>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</si>
  <si>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</si>
  <si>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</si>
  <si>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</si>
  <si>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</si>
  <si>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</si>
  <si>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</si>
  <si>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</si>
  <si>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</si>
  <si>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</si>
  <si>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</si>
  <si>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</si>
  <si>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</si>
  <si>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</si>
  <si>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</si>
  <si>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</si>
  <si>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</si>
  <si>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</si>
  <si>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</si>
  <si>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</si>
  <si>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</si>
  <si>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</si>
  <si>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</si>
  <si>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</si>
  <si>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</si>
  <si>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</si>
  <si>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</si>
  <si>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</si>
  <si>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</si>
  <si>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</si>
  <si>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</si>
  <si>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</si>
  <si>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</si>
  <si>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</si>
  <si>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</si>
  <si>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</si>
  <si>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</si>
  <si>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</si>
  <si>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</si>
  <si>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</si>
  <si>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</si>
  <si>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</si>
  <si>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</si>
  <si>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</si>
  <si>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</si>
  <si>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</si>
  <si>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</si>
  <si>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</si>
  <si>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</si>
  <si>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</si>
  <si>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</si>
  <si>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</si>
  <si>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</si>
  <si>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</si>
  <si>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</si>
  <si>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</si>
  <si>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</si>
  <si>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</si>
  <si>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</si>
  <si>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</si>
  <si>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</si>
  <si>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</si>
  <si>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</si>
  <si>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</si>
  <si>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</si>
  <si>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</si>
  <si>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</si>
  <si>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</si>
  <si>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</si>
  <si>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</si>
  <si>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</si>
  <si>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</si>
  <si>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</si>
  <si>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</si>
  <si>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</si>
  <si>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</si>
  <si>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</si>
  <si>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</si>
  <si>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</si>
  <si>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</si>
  <si>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</si>
  <si>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</si>
  <si>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</si>
  <si>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</si>
  <si>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</si>
  <si>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</si>
  <si>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</si>
  <si>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</si>
  <si>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</si>
  <si>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</si>
  <si>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</si>
  <si>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</si>
  <si>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</si>
  <si>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</si>
  <si>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</si>
  <si>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</si>
  <si>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</si>
  <si>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</si>
  <si>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</si>
  <si>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</si>
  <si>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</si>
  <si>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</si>
  <si>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</si>
  <si>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</si>
  <si>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</si>
  <si>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</si>
  <si>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</si>
  <si>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</si>
  <si>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</si>
  <si>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</si>
  <si>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</si>
  <si>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</si>
  <si>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</si>
  <si>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</si>
  <si>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</si>
  <si>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</si>
  <si>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</si>
  <si>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</si>
  <si>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</si>
  <si>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</si>
  <si>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</si>
  <si>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</si>
  <si>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</si>
  <si>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</si>
  <si>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</si>
  <si>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</si>
  <si>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</si>
  <si>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</si>
  <si>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</si>
  <si>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</si>
  <si>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</si>
  <si>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</si>
  <si>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</si>
  <si>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</si>
  <si>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</si>
  <si>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</si>
  <si>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</si>
  <si>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</si>
  <si>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</si>
  <si>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</si>
  <si>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</si>
  <si>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</si>
  <si>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</si>
  <si>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</si>
  <si>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</si>
  <si>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</si>
  <si>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</si>
  <si>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</si>
  <si>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</si>
  <si>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</si>
  <si>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</si>
  <si>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</si>
  <si>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</si>
  <si>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</si>
  <si>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</si>
  <si>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</si>
  <si>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</si>
  <si>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</si>
  <si>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</si>
  <si>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</si>
  <si>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</si>
  <si>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</si>
  <si>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</si>
  <si>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</si>
  <si>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</si>
  <si>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</si>
  <si>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</si>
  <si>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</si>
  <si>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</si>
  <si>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</si>
  <si>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</si>
  <si>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</si>
  <si>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</si>
  <si>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</si>
  <si>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</si>
  <si>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</si>
  <si>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</si>
  <si>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</si>
  <si>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</si>
  <si>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</si>
  <si>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</si>
  <si>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</si>
  <si>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</si>
  <si>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</si>
  <si>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</si>
  <si>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</si>
  <si>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</si>
  <si>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</si>
  <si>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</si>
  <si>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</si>
  <si>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</si>
  <si>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</si>
  <si>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</si>
  <si>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</si>
  <si>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</si>
  <si>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</si>
  <si>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</si>
  <si>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</si>
  <si>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</si>
  <si>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</si>
  <si>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</si>
  <si>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</si>
  <si>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</si>
  <si>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</si>
  <si>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</si>
  <si>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</si>
  <si>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</si>
  <si>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</si>
  <si>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</si>
  <si>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</si>
  <si>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</si>
  <si>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</si>
  <si>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</si>
  <si>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</si>
  <si>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</si>
  <si>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</si>
  <si>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</si>
  <si>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</si>
  <si>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</si>
  <si>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</si>
  <si>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</si>
  <si>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</si>
  <si>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</si>
  <si>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</si>
  <si>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</si>
  <si>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</si>
  <si>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</si>
  <si>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</si>
  <si>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</si>
  <si>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</si>
  <si>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</si>
  <si>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</si>
  <si>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</si>
  <si>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</si>
  <si>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</si>
  <si>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</si>
  <si>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</si>
  <si>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</si>
  <si>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</si>
  <si>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</si>
  <si>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</si>
  <si>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</si>
  <si>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</si>
  <si>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</si>
  <si>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</si>
  <si>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</si>
  <si>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</si>
  <si>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</si>
  <si>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</si>
  <si>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</si>
  <si>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</si>
  <si>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</si>
  <si>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</si>
  <si>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</si>
  <si>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</si>
  <si>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</si>
  <si>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</si>
  <si>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</si>
  <si>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</si>
  <si>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</si>
  <si>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</si>
  <si>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</si>
  <si>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</si>
  <si>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</si>
  <si>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</si>
  <si>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</si>
  <si>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</si>
  <si>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</si>
  <si>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</si>
  <si>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</si>
  <si>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</si>
  <si>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</si>
  <si>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</si>
  <si>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</si>
  <si>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</si>
  <si>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</si>
  <si>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</si>
  <si>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</si>
  <si>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</si>
  <si>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</si>
  <si>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</si>
  <si>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</si>
  <si>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</si>
  <si>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</si>
  <si>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</si>
  <si>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</si>
  <si>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</si>
  <si>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</si>
  <si>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</si>
  <si>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</si>
  <si>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</si>
  <si>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</si>
  <si>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</si>
  <si>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</si>
  <si>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</si>
  <si>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</si>
  <si>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</si>
  <si>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</si>
  <si>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</si>
  <si>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</si>
  <si>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</si>
  <si>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</si>
  <si>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</si>
  <si>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</si>
  <si>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</si>
  <si>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</si>
  <si>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</si>
  <si>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</si>
  <si>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</si>
  <si>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</si>
  <si>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</si>
  <si>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</si>
  <si>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</si>
  <si>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</si>
  <si>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</si>
  <si>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</si>
  <si>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</si>
  <si>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</si>
  <si>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</si>
  <si>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</si>
  <si>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</si>
  <si>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</si>
  <si>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</si>
  <si>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</si>
  <si>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</si>
  <si>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</si>
  <si>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</si>
  <si>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</si>
  <si>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</si>
  <si>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</si>
  <si>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</si>
  <si>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</si>
  <si>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</si>
  <si>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</si>
  <si>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</si>
  <si>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</si>
  <si>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</si>
  <si>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</si>
  <si>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</si>
  <si>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</si>
  <si>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</si>
  <si>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</si>
  <si>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</si>
  <si>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</si>
  <si>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</si>
  <si>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</si>
  <si>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</si>
  <si>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</si>
  <si>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</si>
  <si>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</si>
  <si>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</si>
  <si>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</si>
  <si>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</si>
  <si>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</si>
  <si>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</si>
  <si>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</si>
  <si>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</si>
  <si>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</si>
  <si>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</si>
  <si>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</si>
  <si>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</si>
  <si>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</si>
  <si>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</si>
  <si>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</si>
  <si>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</si>
  <si>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</si>
  <si>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</si>
  <si>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</si>
  <si>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</si>
  <si>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</si>
  <si>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</si>
  <si>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</si>
  <si>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</si>
  <si>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</si>
  <si>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</si>
  <si>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</si>
  <si>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</si>
  <si>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</si>
  <si>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</si>
  <si>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</si>
  <si>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</si>
  <si>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</si>
  <si>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</si>
  <si>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</si>
  <si>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</si>
  <si>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</si>
  <si>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</si>
  <si>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</si>
  <si>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</si>
  <si>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</si>
  <si>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</si>
  <si>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</si>
  <si>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</si>
  <si>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</si>
  <si>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</si>
  <si>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</si>
  <si>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</si>
  <si>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</si>
  <si>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</si>
  <si>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</si>
  <si>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</si>
  <si>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</si>
  <si>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</si>
  <si>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</si>
  <si>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</si>
  <si>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</si>
  <si>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</si>
  <si>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</si>
  <si>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</si>
  <si>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</si>
  <si>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</si>
  <si>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</si>
  <si>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</si>
  <si>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</si>
  <si>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</si>
  <si>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</si>
  <si>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</si>
  <si>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</si>
  <si>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</si>
  <si>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</si>
  <si>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</si>
  <si>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</si>
  <si>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</si>
  <si>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</si>
  <si>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</si>
  <si>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</si>
  <si>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</si>
  <si>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</si>
  <si>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</si>
  <si>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</si>
  <si>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</si>
  <si>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</si>
  <si>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</si>
  <si>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</si>
  <si>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</si>
  <si>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</si>
  <si>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</si>
  <si>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</si>
  <si>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</si>
  <si>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</si>
  <si>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</si>
  <si>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</si>
  <si>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</si>
  <si>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</si>
  <si>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</si>
  <si>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</si>
  <si>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</si>
  <si>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</si>
  <si>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</si>
  <si>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</si>
  <si>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</si>
  <si>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</si>
  <si>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</si>
  <si>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</si>
  <si>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</si>
  <si>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</si>
  <si>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</si>
  <si>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</si>
  <si>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</si>
  <si>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</si>
  <si>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</si>
  <si>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</si>
  <si>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</si>
  <si>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</si>
  <si>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</si>
  <si>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</si>
  <si>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</si>
  <si>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</si>
  <si>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</si>
  <si>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</si>
  <si>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</si>
  <si>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</si>
  <si>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</si>
  <si>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</si>
  <si>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</si>
  <si>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</si>
  <si>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</si>
  <si>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</si>
  <si>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</si>
  <si>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</si>
  <si>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</si>
  <si>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</si>
  <si>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</si>
  <si>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</si>
  <si>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</si>
  <si>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</si>
  <si>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</si>
  <si>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</si>
  <si>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</si>
  <si>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</si>
  <si>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</si>
  <si>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</si>
  <si>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</si>
  <si>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</si>
  <si>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</si>
  <si>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</si>
  <si>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</si>
  <si>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</si>
  <si>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</si>
  <si>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</si>
  <si>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</si>
  <si>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</si>
  <si>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</si>
  <si>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</si>
  <si>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</si>
  <si>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</si>
  <si>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</si>
  <si>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</si>
  <si>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</si>
  <si>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</si>
  <si>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</si>
  <si>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</si>
  <si>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</si>
  <si>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</si>
  <si>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</si>
  <si>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</si>
  <si>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</si>
  <si>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</si>
  <si>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</si>
  <si>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</si>
  <si>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</si>
  <si>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</si>
  <si>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</si>
  <si>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</si>
  <si>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</si>
  <si>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</si>
  <si>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</si>
  <si>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</si>
  <si>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</si>
  <si>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</si>
  <si>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</si>
  <si>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</si>
  <si>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</si>
  <si>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</si>
  <si>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</si>
  <si>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</si>
  <si>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</si>
  <si>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</si>
  <si>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</si>
  <si>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</si>
  <si>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</si>
  <si>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</si>
  <si>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</si>
  <si>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</si>
  <si>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</si>
  <si>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</si>
  <si>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</si>
  <si>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</si>
  <si>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</si>
  <si>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</si>
  <si>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</si>
  <si>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</si>
  <si>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</si>
  <si>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</si>
  <si>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</si>
  <si>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</si>
  <si>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</si>
  <si>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</si>
  <si>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</si>
  <si>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</si>
  <si>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</si>
  <si>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</si>
  <si>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</si>
  <si>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</si>
  <si>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</si>
  <si>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</si>
  <si>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</si>
  <si>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</si>
  <si>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</si>
  <si>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</si>
  <si>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</si>
  <si>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</si>
  <si>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</si>
  <si>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</si>
  <si>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</si>
  <si>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</si>
  <si>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</si>
  <si>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</si>
  <si>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</si>
  <si>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</si>
  <si>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</si>
  <si>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</si>
  <si>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</si>
  <si>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</si>
  <si>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</si>
  <si>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</si>
  <si>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</si>
  <si>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</si>
  <si>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</si>
  <si>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</si>
  <si>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</si>
  <si>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</si>
  <si>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</si>
  <si>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</si>
  <si>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</si>
  <si>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</si>
  <si>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</si>
  <si>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</si>
  <si>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</si>
  <si>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</si>
  <si>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</si>
  <si>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</si>
  <si>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</si>
  <si>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</si>
  <si>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</si>
  <si>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</si>
  <si>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</si>
  <si>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</si>
  <si>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</si>
  <si>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</si>
  <si>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</si>
  <si>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</si>
  <si>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</si>
  <si>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</si>
  <si>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</si>
  <si>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</si>
  <si>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</si>
  <si>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</si>
  <si>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</si>
  <si>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</si>
  <si>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</si>
  <si>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</si>
  <si>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</si>
  <si>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</si>
  <si>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</si>
  <si>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</si>
  <si>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</si>
  <si>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</si>
  <si>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</si>
  <si>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</si>
  <si>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</si>
  <si>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</si>
  <si>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</si>
  <si>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</si>
  <si>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</si>
  <si>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</si>
  <si>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</si>
  <si>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</si>
  <si>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</si>
  <si>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</si>
  <si>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</si>
  <si>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</si>
  <si>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</si>
  <si>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</si>
  <si>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</si>
  <si>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</si>
  <si>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</si>
  <si>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</si>
  <si>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</si>
  <si>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</si>
  <si>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</si>
  <si>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</si>
  <si>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</si>
  <si>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</si>
  <si>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</si>
  <si>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</si>
  <si>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</si>
  <si>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</si>
  <si>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</si>
  <si>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</si>
  <si>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</si>
  <si>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</si>
  <si>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</si>
  <si>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</si>
  <si>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</si>
  <si>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</si>
  <si>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</si>
  <si>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</si>
  <si>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</si>
  <si>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</si>
  <si>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</si>
  <si>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</si>
  <si>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</si>
  <si>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</si>
  <si>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</si>
  <si>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</si>
  <si>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</si>
  <si>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</si>
  <si>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</si>
  <si>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</si>
  <si>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</si>
  <si>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</si>
  <si>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</si>
  <si>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</si>
  <si>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</si>
  <si>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</si>
  <si>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</si>
  <si>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</si>
  <si>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</si>
  <si>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</si>
  <si>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</si>
  <si>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</si>
  <si>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</si>
  <si>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</si>
  <si>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</si>
  <si>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</si>
  <si>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</si>
  <si>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</si>
  <si>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</si>
  <si>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</si>
  <si>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</si>
  <si>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</si>
  <si>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</si>
  <si>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</si>
  <si>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</si>
  <si>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</si>
  <si>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</si>
  <si>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</si>
  <si>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</si>
  <si>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</si>
  <si>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</si>
  <si>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</si>
  <si>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</si>
  <si>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</si>
  <si>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</si>
  <si>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</si>
  <si>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</si>
  <si>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</si>
  <si>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</si>
  <si>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</si>
  <si>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</si>
  <si>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</si>
  <si>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</si>
  <si>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</si>
  <si>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</si>
  <si>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</si>
  <si>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</si>
  <si>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</si>
  <si>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</si>
  <si>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</si>
  <si>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</si>
  <si>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</si>
  <si>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</si>
  <si>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</si>
  <si>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</si>
  <si>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</si>
  <si>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</si>
  <si>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</si>
  <si>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</si>
  <si>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</si>
  <si>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</si>
  <si>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</si>
  <si>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</si>
  <si>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</si>
  <si>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</si>
  <si>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</si>
  <si>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</si>
  <si>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</si>
  <si>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</si>
  <si>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</si>
  <si>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</si>
  <si>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</si>
  <si>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</si>
  <si>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</si>
  <si>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</si>
  <si>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</si>
  <si>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</si>
  <si>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</si>
  <si>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</si>
  <si>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</si>
  <si>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</si>
  <si>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</si>
  <si>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</si>
  <si>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</si>
  <si>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</si>
  <si>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</si>
  <si>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</si>
  <si>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</si>
  <si>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</si>
  <si>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</si>
  <si>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</si>
  <si>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</si>
  <si>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</si>
  <si>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</si>
  <si>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</si>
  <si>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</si>
  <si>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</si>
  <si>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</si>
  <si>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</si>
  <si>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</si>
  <si>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</si>
  <si>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</si>
  <si>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</si>
  <si>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</si>
  <si>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</si>
  <si>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</si>
  <si>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</si>
  <si>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</si>
  <si>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</si>
  <si>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</si>
  <si>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</si>
  <si>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</si>
  <si>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</si>
  <si>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</si>
  <si>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</si>
  <si>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</si>
  <si>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</si>
  <si>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</si>
  <si>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</si>
  <si>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</si>
  <si>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</si>
  <si>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</si>
  <si>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</si>
  <si>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</si>
  <si>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</si>
  <si>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</si>
  <si>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</si>
  <si>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</si>
  <si>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</si>
  <si>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</si>
  <si>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</si>
  <si>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</si>
  <si>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</si>
  <si>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</si>
  <si>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</si>
  <si>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</si>
  <si>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</si>
  <si>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</si>
  <si>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</si>
  <si>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</si>
  <si>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</si>
  <si>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</si>
  <si>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</si>
  <si>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</si>
  <si>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</si>
  <si>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</si>
  <si>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</si>
  <si>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</si>
  <si>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</si>
  <si>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</si>
  <si>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</si>
  <si>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</si>
  <si>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</si>
  <si>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</si>
  <si>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</si>
  <si>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</si>
  <si>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</si>
  <si>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</si>
  <si>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</si>
  <si>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</si>
  <si>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</si>
  <si>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</si>
  <si>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</si>
  <si>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</si>
  <si>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</si>
  <si>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</si>
  <si>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</si>
  <si>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</si>
  <si>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</si>
  <si>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</si>
  <si>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</si>
  <si>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</si>
  <si>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</si>
  <si>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</si>
  <si>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</si>
  <si>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</si>
  <si>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</si>
  <si>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</si>
  <si>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</si>
  <si>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</si>
  <si>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</si>
  <si>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</si>
  <si>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</si>
  <si>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</si>
  <si>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</si>
  <si>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</si>
  <si>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</si>
  <si>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</si>
  <si>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</si>
  <si>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</si>
  <si>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</si>
  <si>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</si>
  <si>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</si>
  <si>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</si>
  <si>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</si>
  <si>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</si>
  <si>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</si>
  <si>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</si>
  <si>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</si>
  <si>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</si>
  <si>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</si>
  <si>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</si>
  <si>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</si>
  <si>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</si>
  <si>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</si>
  <si>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</si>
  <si>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</si>
  <si>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</si>
  <si>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</si>
  <si>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</si>
  <si>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</si>
  <si>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</si>
  <si>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</si>
  <si>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</si>
  <si>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</si>
  <si>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</si>
  <si>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</si>
  <si>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</si>
  <si>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</si>
  <si>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</si>
  <si>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</si>
  <si>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</si>
  <si>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</si>
  <si>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</si>
  <si>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</si>
  <si>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</si>
  <si>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</si>
  <si>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</si>
  <si>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</si>
  <si>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</si>
  <si>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</si>
  <si>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</si>
  <si>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</si>
  <si>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</si>
  <si>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</si>
  <si>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</si>
  <si>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</si>
  <si>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</si>
  <si>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</si>
  <si>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</si>
  <si>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</si>
  <si>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</si>
  <si>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</si>
  <si>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</si>
  <si>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</si>
  <si>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</si>
  <si>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</si>
  <si>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</si>
  <si>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</si>
  <si>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</si>
  <si>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</si>
  <si>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</si>
  <si>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</si>
  <si>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</si>
  <si>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</si>
  <si>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</si>
  <si>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</si>
  <si>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</si>
  <si>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</si>
  <si>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</si>
  <si>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</si>
  <si>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</si>
  <si>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</si>
  <si>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</si>
  <si>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</si>
  <si>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</si>
  <si>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</si>
  <si>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</si>
  <si>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</si>
  <si>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</si>
  <si>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</si>
  <si>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</si>
  <si>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</si>
  <si>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</si>
  <si>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</si>
  <si>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</si>
  <si>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</si>
  <si>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</si>
  <si>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</si>
  <si>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</si>
  <si>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</si>
  <si>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</si>
  <si>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</si>
  <si>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</si>
  <si>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</si>
  <si>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</si>
  <si>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</si>
  <si>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</si>
  <si>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</si>
  <si>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</si>
  <si>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</si>
  <si>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</si>
  <si>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</si>
  <si>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</si>
  <si>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</si>
  <si>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</si>
  <si>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</si>
  <si>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</si>
  <si>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</si>
  <si>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</si>
  <si>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</si>
  <si>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</si>
  <si>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</si>
  <si>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</si>
  <si>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</si>
  <si>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</si>
  <si>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</si>
  <si>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</si>
  <si>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</si>
  <si>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</si>
  <si>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</si>
  <si>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</si>
  <si>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</si>
  <si>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</si>
  <si>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</si>
  <si>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</si>
  <si>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</si>
  <si>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</si>
  <si>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</si>
  <si>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</si>
  <si>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</si>
  <si>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</si>
  <si>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</si>
  <si>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</si>
  <si>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</si>
  <si>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</si>
  <si>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</si>
  <si>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</si>
  <si>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</si>
  <si>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</si>
  <si>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</si>
  <si>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</si>
  <si>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</si>
  <si>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</si>
  <si>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</si>
  <si>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</si>
  <si>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</si>
  <si>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</si>
  <si>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</si>
  <si>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</si>
  <si>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</si>
  <si>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</si>
  <si>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</si>
  <si>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</si>
  <si>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</si>
  <si>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</si>
  <si>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</si>
  <si>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</si>
  <si>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</si>
  <si>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</si>
  <si>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</si>
  <si>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</si>
  <si>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</si>
  <si>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</si>
  <si>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</si>
  <si>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</si>
  <si>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</si>
  <si>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</si>
  <si>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</si>
  <si>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</si>
  <si>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</si>
  <si>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</si>
  <si>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</si>
  <si>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</si>
  <si>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</si>
  <si>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</si>
  <si>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</si>
  <si>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</si>
  <si>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</si>
  <si>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</si>
  <si>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</si>
  <si>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</si>
  <si>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</si>
  <si>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</si>
  <si>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</si>
  <si>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</si>
  <si>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</si>
  <si>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</si>
  <si>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</si>
  <si>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</si>
  <si>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</si>
  <si>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</si>
  <si>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</si>
  <si>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</si>
  <si>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</si>
  <si>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</si>
  <si>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</si>
  <si>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</si>
  <si>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</si>
  <si>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</si>
  <si>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</si>
  <si>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</si>
  <si>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</si>
  <si>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</si>
  <si>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</si>
  <si>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</si>
  <si>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</si>
  <si>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</si>
  <si>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</si>
  <si>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</si>
  <si>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</si>
  <si>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</si>
  <si>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</si>
  <si>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</si>
  <si>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</si>
  <si>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</si>
  <si>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</si>
  <si>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</si>
  <si>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</si>
  <si>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</si>
  <si>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</si>
  <si>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</si>
  <si>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</si>
  <si>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</si>
  <si>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</si>
  <si>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</si>
  <si>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</si>
  <si>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</si>
  <si>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</si>
  <si>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</si>
  <si>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</si>
  <si>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</si>
  <si>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</si>
  <si>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</si>
  <si>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</si>
  <si>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</si>
  <si>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</si>
  <si>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</si>
  <si>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</si>
  <si>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</si>
  <si>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</si>
  <si>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</si>
  <si>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</si>
  <si>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</si>
  <si>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</si>
  <si>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</si>
  <si>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</si>
  <si>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</si>
  <si>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</si>
  <si>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</si>
  <si>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</si>
  <si>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</si>
  <si>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</si>
  <si>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</si>
  <si>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</si>
  <si>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</si>
  <si>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</si>
  <si>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</si>
  <si>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</si>
  <si>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</si>
  <si>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</si>
  <si>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</si>
  <si>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</si>
  <si>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</si>
  <si>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</si>
  <si>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</si>
  <si>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</si>
  <si>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</si>
  <si>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</si>
  <si>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</si>
  <si>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</si>
  <si>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</si>
  <si>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</si>
  <si>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</si>
  <si>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</si>
  <si>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</si>
  <si>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</si>
  <si>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</si>
  <si>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</si>
  <si>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</si>
  <si>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</si>
  <si>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</si>
  <si>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</si>
  <si>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</si>
  <si>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</si>
  <si>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</si>
  <si>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</si>
  <si>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</si>
  <si>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</si>
  <si>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</si>
  <si>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</si>
  <si>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</si>
  <si>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</si>
  <si>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</si>
  <si>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</si>
  <si>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</si>
  <si>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</si>
  <si>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</si>
  <si>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</si>
  <si>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</si>
  <si>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</si>
  <si>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</si>
  <si>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</si>
  <si>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</si>
  <si>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</si>
  <si>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</si>
  <si>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</si>
  <si>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</si>
  <si>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</si>
  <si>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</si>
  <si>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</si>
  <si>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</si>
  <si>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</si>
  <si>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</si>
  <si>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</si>
  <si>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</si>
  <si>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</si>
  <si>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</si>
  <si>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</si>
  <si>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</si>
  <si>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</si>
  <si>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</si>
  <si>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</si>
  <si>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</si>
  <si>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</si>
  <si>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</si>
  <si>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</si>
  <si>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</si>
  <si>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</si>
  <si>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</si>
  <si>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</si>
  <si>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</si>
  <si>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</si>
  <si>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</si>
  <si>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</si>
  <si>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</si>
  <si>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</si>
  <si>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</si>
  <si>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</si>
  <si>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</si>
  <si>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</si>
  <si>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</si>
  <si>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</si>
  <si>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</si>
  <si>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</si>
  <si>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</si>
  <si>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</si>
  <si>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</si>
  <si>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</si>
  <si>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</si>
  <si>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</si>
  <si>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</si>
  <si>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</si>
  <si>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</si>
  <si>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</si>
  <si>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</si>
  <si>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</si>
  <si>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</si>
  <si>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</si>
  <si>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</si>
  <si>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</si>
  <si>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</si>
  <si>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</si>
  <si>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</si>
  <si>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</si>
  <si>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</si>
  <si>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</si>
  <si>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</si>
  <si>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</si>
  <si>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</si>
  <si>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</si>
  <si>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</si>
  <si>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</si>
  <si>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</si>
  <si>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</si>
  <si>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</si>
  <si>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</si>
  <si>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</si>
  <si>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</si>
  <si>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</si>
  <si>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</si>
  <si>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</si>
  <si>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</si>
  <si>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</si>
  <si>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</si>
  <si>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</si>
  <si>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</si>
  <si>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</si>
  <si>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</si>
  <si>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</si>
  <si>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</si>
  <si>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</si>
  <si>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</si>
  <si>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</si>
  <si>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</si>
  <si>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</si>
  <si>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</si>
  <si>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</si>
  <si>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</si>
  <si>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</si>
  <si>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</si>
  <si>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</si>
  <si>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</si>
  <si>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</si>
  <si>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</si>
  <si>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</si>
  <si>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</si>
  <si>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</si>
  <si>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</si>
  <si>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</si>
  <si>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</si>
  <si>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</si>
  <si>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</si>
  <si>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</si>
  <si>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</si>
  <si>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</si>
  <si>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</si>
  <si>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</si>
  <si>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</si>
  <si>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</si>
  <si>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</si>
  <si>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</si>
  <si>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</si>
  <si>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</si>
  <si>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</si>
  <si>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</si>
  <si>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</si>
  <si>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</si>
  <si>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</si>
  <si>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</si>
  <si>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</si>
  <si>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</si>
  <si>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</si>
  <si>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</si>
  <si>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</si>
  <si>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</si>
  <si>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</si>
  <si>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</si>
  <si>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</si>
  <si>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</si>
  <si>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</si>
  <si>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</si>
  <si>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</si>
  <si>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</si>
  <si>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</si>
  <si>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</si>
  <si>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</si>
  <si>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</si>
  <si>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</si>
  <si>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</si>
  <si>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</si>
  <si>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</si>
  <si>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</si>
  <si>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</si>
  <si>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</si>
  <si>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</si>
  <si>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</si>
  <si>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</si>
  <si>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</si>
  <si>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</si>
  <si>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</si>
  <si>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</si>
  <si>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</si>
  <si>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</si>
  <si>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</si>
  <si>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</si>
  <si>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</si>
  <si>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</si>
  <si>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</si>
  <si>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</si>
  <si>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</si>
  <si>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</si>
  <si>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</si>
  <si>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</si>
  <si>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</si>
  <si>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</si>
  <si>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</si>
  <si>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</si>
  <si>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</si>
  <si>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</si>
  <si>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</si>
  <si>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</si>
  <si>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</si>
  <si>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</si>
  <si>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</si>
  <si>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</si>
  <si>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</si>
  <si>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</si>
  <si>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</si>
  <si>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</si>
  <si>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</si>
  <si>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</si>
  <si>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</si>
  <si>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</si>
  <si>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</si>
  <si>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</si>
  <si>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</si>
  <si>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</si>
  <si>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</si>
  <si>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</si>
  <si>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</si>
  <si>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</si>
  <si>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</si>
  <si>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</si>
  <si>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</si>
  <si>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</si>
  <si>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</si>
  <si>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</si>
  <si>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</si>
  <si>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</si>
  <si>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</si>
  <si>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</si>
  <si>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</si>
  <si>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</si>
  <si>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</si>
  <si>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</si>
  <si>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</si>
  <si>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</si>
  <si>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</si>
  <si>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</si>
  <si>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</si>
  <si>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</si>
  <si>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</si>
  <si>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</si>
  <si>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</si>
  <si>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</si>
  <si>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</si>
  <si>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</si>
  <si>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</si>
  <si>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</si>
  <si>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</si>
  <si>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</si>
  <si>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</si>
  <si>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</si>
  <si>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</si>
  <si>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</si>
  <si>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</si>
  <si>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</si>
  <si>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</si>
  <si>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</si>
  <si>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</si>
  <si>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</si>
  <si>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</si>
  <si>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</si>
  <si>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</si>
  <si>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</si>
  <si>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</si>
  <si>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</si>
  <si>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</si>
  <si>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</si>
  <si>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</si>
  <si>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</si>
  <si>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</si>
  <si>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</si>
  <si>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</si>
  <si>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</si>
  <si>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</si>
  <si>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</si>
  <si>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</si>
  <si>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</si>
  <si>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</si>
  <si>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</si>
  <si>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</si>
  <si>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</si>
  <si>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</si>
  <si>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</si>
  <si>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</si>
  <si>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</si>
  <si>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</si>
  <si>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</si>
  <si>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</si>
  <si>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</si>
  <si>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</si>
  <si>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</si>
  <si>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</si>
  <si>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</si>
  <si>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</si>
  <si>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</si>
  <si>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</si>
  <si>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</si>
  <si>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</si>
  <si>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</si>
  <si>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</si>
  <si>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</si>
  <si>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</si>
  <si>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</si>
  <si>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</si>
  <si>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</si>
  <si>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</si>
  <si>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</si>
  <si>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</si>
  <si>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</si>
  <si>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</si>
  <si>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</si>
  <si>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</si>
  <si>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</si>
  <si>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</si>
  <si>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</si>
  <si>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</si>
  <si>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</si>
  <si>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</si>
  <si>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</si>
  <si>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</si>
  <si>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</si>
  <si>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</si>
  <si>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</si>
  <si>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</si>
  <si>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</si>
  <si>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</si>
  <si>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</si>
  <si>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</si>
  <si>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</si>
  <si>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</si>
  <si>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</si>
  <si>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</si>
  <si>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</si>
  <si>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</si>
  <si>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</si>
  <si>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</si>
  <si>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</si>
  <si>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</si>
  <si>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</si>
  <si>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</si>
  <si>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</si>
  <si>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</si>
  <si>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</si>
  <si>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</si>
  <si>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</si>
  <si>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</si>
  <si>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</si>
  <si>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</si>
  <si>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</si>
  <si>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</si>
  <si>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</si>
  <si>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</si>
  <si>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</si>
  <si>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</si>
  <si>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</si>
  <si>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</si>
  <si>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</si>
  <si>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</si>
  <si>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</si>
  <si>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</si>
  <si>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</si>
  <si>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</si>
  <si>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</si>
  <si>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</si>
  <si>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</si>
  <si>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</si>
  <si>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</si>
  <si>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</si>
  <si>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</si>
  <si>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</si>
  <si>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</si>
  <si>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</si>
  <si>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</si>
  <si>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</si>
  <si>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</si>
  <si>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</si>
  <si>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</si>
  <si>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</si>
  <si>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</si>
  <si>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</si>
  <si>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</si>
  <si>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</si>
  <si>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</si>
  <si>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</si>
  <si>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</si>
  <si>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</si>
  <si>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</si>
  <si>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</si>
  <si>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</si>
  <si>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</si>
  <si>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</si>
  <si>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</si>
  <si>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</si>
  <si>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</si>
  <si>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</si>
  <si>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</si>
  <si>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</si>
  <si>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</si>
  <si>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</si>
  <si>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</si>
  <si>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</si>
  <si>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</si>
  <si>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</si>
  <si>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</si>
  <si>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</si>
  <si>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</si>
  <si>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</si>
  <si>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</si>
  <si>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</si>
  <si>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</si>
  <si>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</si>
  <si>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</si>
  <si>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</si>
  <si>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</si>
  <si>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</si>
  <si>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</si>
  <si>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</si>
  <si>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</si>
  <si>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</si>
  <si>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</si>
  <si>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</si>
  <si>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</si>
  <si>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</si>
  <si>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</si>
  <si>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</si>
  <si>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</si>
  <si>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</si>
  <si>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</si>
  <si>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</si>
  <si>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</si>
  <si>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</si>
  <si>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</si>
  <si>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</si>
  <si>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</si>
  <si>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</si>
  <si>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</si>
  <si>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</si>
  <si>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</si>
  <si>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</si>
  <si>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</si>
  <si>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</si>
  <si>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</si>
  <si>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</si>
  <si>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</si>
  <si>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</si>
  <si>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</si>
  <si>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</si>
  <si>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</si>
  <si>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</si>
  <si>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</si>
  <si>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</si>
  <si>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</si>
  <si>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</si>
  <si>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</si>
  <si>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</si>
  <si>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</si>
  <si>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</si>
  <si>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</si>
  <si>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</si>
  <si>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</si>
  <si>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</si>
  <si>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</si>
  <si>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</si>
  <si>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</si>
  <si>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</si>
  <si>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</si>
  <si>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</si>
  <si>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</si>
  <si>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</si>
  <si>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</si>
  <si>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</si>
  <si>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</si>
  <si>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</si>
  <si>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</si>
  <si>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</si>
  <si>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</si>
  <si>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</si>
  <si>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</si>
  <si>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</si>
  <si>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</si>
  <si>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</si>
  <si>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</si>
  <si>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</si>
  <si>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</si>
  <si>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</si>
  <si>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</si>
  <si>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</si>
  <si>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</si>
  <si>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</si>
  <si>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</si>
  <si>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</si>
  <si>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</si>
  <si>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</si>
  <si>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</si>
  <si>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</si>
  <si>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</si>
  <si>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</si>
  <si>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</si>
  <si>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</si>
  <si>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</si>
  <si>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</si>
  <si>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</si>
  <si>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</si>
  <si>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</si>
  <si>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</si>
  <si>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</si>
  <si>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</si>
  <si>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</si>
  <si>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</si>
  <si>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</si>
  <si>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</si>
  <si>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</si>
  <si>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</si>
  <si>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</si>
  <si>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</si>
  <si>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</si>
  <si>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</si>
  <si>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</si>
  <si>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</si>
  <si>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</si>
  <si>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</si>
  <si>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</si>
  <si>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</si>
  <si>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</si>
  <si>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</si>
  <si>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</si>
  <si>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</si>
  <si>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</si>
  <si>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</si>
  <si>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</si>
  <si>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</si>
  <si>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</si>
  <si>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</si>
  <si>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</si>
  <si>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</si>
  <si>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</si>
  <si>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</si>
  <si>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</si>
  <si>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</si>
  <si>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</si>
  <si>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</si>
  <si>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</si>
  <si>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</si>
  <si>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</si>
  <si>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</si>
  <si>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</si>
  <si>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</si>
  <si>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</si>
  <si>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</si>
  <si>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</si>
  <si>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</si>
  <si>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</si>
  <si>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</si>
  <si>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</si>
  <si>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</si>
  <si>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</si>
  <si>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</si>
  <si>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</si>
  <si>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</si>
  <si>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</si>
  <si>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</si>
  <si>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</si>
  <si>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</si>
  <si>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</si>
  <si>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</si>
  <si>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</si>
  <si>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</si>
  <si>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</si>
  <si>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</si>
  <si>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</si>
  <si>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</si>
  <si>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</si>
  <si>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</si>
  <si>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</si>
  <si>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</si>
  <si>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</si>
  <si>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</si>
  <si>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</si>
  <si>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</si>
  <si>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</si>
  <si>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</si>
  <si>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</si>
  <si>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</si>
  <si>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</si>
  <si>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</si>
  <si>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</si>
  <si>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</si>
  <si>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</si>
  <si>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</si>
  <si>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</si>
  <si>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</si>
  <si>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</si>
  <si>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</si>
  <si>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</si>
  <si>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</si>
  <si>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</si>
  <si>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</si>
  <si>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</si>
  <si>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</si>
  <si>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</si>
  <si>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</si>
  <si>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</si>
  <si>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</si>
  <si>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</si>
  <si>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</si>
  <si>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</si>
  <si>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</si>
  <si>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</si>
  <si>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</si>
  <si>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</si>
  <si>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</si>
  <si>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</si>
  <si>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</si>
  <si>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</si>
  <si>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</si>
  <si>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</si>
  <si>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</si>
  <si>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</si>
  <si>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</si>
  <si>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</si>
  <si>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</si>
  <si>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</si>
  <si>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</si>
  <si>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</si>
  <si>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</si>
  <si>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</si>
  <si>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</si>
  <si>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</si>
  <si>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</si>
  <si>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</si>
  <si>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</si>
  <si>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</si>
  <si>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</si>
  <si>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</si>
  <si>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</si>
  <si>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</si>
  <si>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</si>
  <si>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</si>
  <si>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</si>
  <si>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</si>
  <si>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</si>
  <si>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</si>
  <si>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</si>
  <si>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</si>
  <si>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</si>
  <si>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</si>
  <si>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</si>
  <si>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</si>
  <si>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</si>
  <si>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</si>
  <si>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</si>
  <si>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</si>
  <si>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</si>
  <si>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</si>
  <si>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</si>
  <si>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</si>
  <si>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</si>
  <si>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</si>
  <si>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</si>
  <si>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</si>
  <si>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</si>
  <si>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</si>
  <si>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</si>
  <si>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</si>
  <si>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</si>
  <si>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</si>
  <si>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</si>
  <si>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</si>
  <si>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</si>
  <si>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</si>
  <si>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</si>
  <si>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</si>
  <si>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</si>
  <si>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</si>
  <si>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</si>
  <si>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</si>
  <si>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</si>
  <si>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</si>
  <si>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</si>
  <si>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</si>
  <si>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</si>
  <si>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</si>
  <si>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</si>
  <si>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</si>
  <si>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</si>
  <si>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</si>
  <si>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</si>
  <si>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</si>
  <si>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</si>
  <si>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</si>
  <si>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</si>
  <si>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</si>
  <si>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</si>
  <si>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</si>
  <si>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</si>
  <si>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</si>
  <si>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</si>
  <si>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</si>
  <si>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</si>
  <si>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</si>
  <si>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</si>
  <si>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</si>
  <si>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</si>
  <si>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</si>
  <si>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</si>
  <si>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</si>
  <si>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</si>
  <si>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</si>
  <si>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</si>
  <si>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</si>
  <si>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</si>
  <si>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</si>
  <si>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</si>
  <si>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</si>
  <si>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</si>
  <si>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</si>
  <si>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</si>
  <si>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</si>
  <si>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</si>
  <si>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</si>
  <si>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</si>
  <si>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</si>
  <si>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</si>
  <si>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</si>
  <si>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</si>
  <si>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</si>
  <si>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</si>
  <si>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</si>
  <si>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</si>
  <si>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</si>
  <si>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</si>
  <si>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</si>
  <si>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</si>
  <si>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</si>
  <si>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</si>
  <si>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</si>
  <si>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</si>
  <si>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</si>
  <si>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</si>
  <si>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</si>
  <si>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</si>
  <si>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</si>
  <si>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</si>
  <si>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</si>
  <si>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</si>
  <si>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</si>
  <si>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</si>
  <si>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</si>
  <si>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</si>
  <si>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</si>
  <si>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</si>
  <si>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</si>
  <si>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</si>
  <si>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</si>
  <si>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</si>
  <si>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</si>
  <si>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</si>
  <si>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</si>
  <si>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</si>
  <si>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</si>
  <si>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</si>
  <si>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</si>
  <si>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</si>
  <si>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</si>
  <si>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</si>
  <si>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</si>
  <si>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</si>
  <si>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</si>
  <si>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</si>
  <si>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</si>
  <si>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</si>
  <si>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</si>
  <si>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</si>
  <si>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</si>
  <si>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</si>
  <si>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</si>
  <si>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</si>
  <si>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</si>
  <si>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</si>
  <si>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</si>
  <si>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</si>
  <si>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</si>
  <si>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</si>
  <si>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</si>
  <si>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</si>
  <si>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</si>
  <si>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</si>
  <si>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</si>
  <si>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</si>
  <si>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</si>
  <si>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</si>
  <si>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</si>
  <si>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</si>
  <si>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</si>
  <si>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</si>
  <si>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</si>
  <si>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</si>
  <si>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</si>
  <si>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</si>
  <si>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</si>
  <si>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</si>
  <si>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</si>
  <si>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</si>
  <si>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</si>
  <si>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</si>
  <si>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</si>
  <si>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</si>
  <si>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</si>
  <si>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</si>
  <si>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</si>
  <si>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</si>
  <si>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</si>
  <si>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</si>
  <si>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</si>
  <si>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</si>
  <si>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</si>
  <si>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</si>
  <si>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</si>
  <si>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</si>
  <si>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</si>
  <si>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</si>
  <si>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</si>
  <si>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</si>
  <si>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</si>
  <si>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</si>
  <si>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</si>
  <si>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</si>
  <si>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</si>
  <si>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</si>
  <si>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</si>
  <si>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</si>
  <si>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</si>
  <si>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</si>
  <si>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</si>
  <si>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</si>
  <si>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</si>
  <si>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</si>
  <si>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</si>
  <si>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</si>
  <si>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</si>
  <si>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</si>
  <si>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</si>
  <si>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</si>
  <si>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</si>
  <si>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</si>
  <si>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</si>
  <si>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</si>
  <si>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</si>
  <si>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</si>
  <si>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</si>
  <si>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</si>
  <si>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</si>
  <si>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</si>
  <si>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</si>
  <si>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</si>
  <si>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</si>
  <si>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</si>
  <si>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</si>
  <si>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</si>
  <si>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</si>
  <si>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</si>
  <si>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</si>
  <si>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</si>
  <si>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</si>
  <si>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</si>
  <si>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</si>
  <si>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</si>
  <si>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</si>
  <si>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</si>
  <si>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</si>
  <si>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</si>
  <si>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</si>
  <si>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</si>
  <si>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</si>
  <si>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</si>
  <si>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</si>
  <si>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</si>
  <si>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</si>
  <si>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</si>
  <si>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</si>
  <si>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</si>
  <si>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</si>
  <si>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</si>
  <si>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</si>
  <si>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</si>
  <si>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</si>
  <si>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</si>
  <si>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</si>
  <si>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</si>
  <si>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</si>
  <si>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</si>
  <si>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</si>
  <si>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</si>
  <si>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</si>
  <si>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</si>
  <si>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</si>
  <si>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</si>
  <si>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</si>
  <si>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</si>
  <si>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</si>
  <si>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</si>
  <si>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</si>
  <si>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</si>
  <si>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</si>
  <si>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</si>
  <si>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</si>
  <si>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</si>
  <si>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</si>
  <si>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</si>
  <si>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</si>
  <si>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</si>
  <si>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</si>
  <si>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</si>
  <si>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</si>
  <si>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</si>
  <si>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</si>
  <si>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</si>
  <si>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</si>
  <si>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</si>
  <si>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</si>
  <si>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</si>
  <si>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</si>
  <si>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</si>
  <si>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</si>
  <si>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</si>
  <si>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</si>
  <si>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</si>
  <si>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</si>
  <si>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</si>
  <si>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</si>
  <si>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</si>
  <si>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</si>
  <si>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</si>
  <si>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</si>
  <si>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</si>
  <si>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</si>
  <si>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</si>
  <si>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</si>
  <si>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</si>
  <si>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</si>
  <si>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</si>
  <si>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</si>
  <si>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</si>
  <si>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</si>
  <si>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</si>
  <si>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</si>
  <si>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</si>
  <si>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</si>
  <si>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</si>
  <si>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</si>
  <si>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</si>
  <si>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</si>
  <si>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</si>
  <si>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</si>
  <si>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</si>
  <si>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</si>
  <si>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</si>
  <si>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</si>
  <si>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</si>
  <si>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</si>
  <si>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</si>
  <si>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</si>
  <si>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</si>
  <si>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</si>
  <si>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</si>
  <si>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</si>
  <si>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</si>
  <si>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</si>
  <si>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</si>
  <si>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</si>
  <si>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</si>
  <si>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</si>
  <si>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</si>
  <si>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</si>
  <si>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</si>
  <si>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</si>
  <si>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</si>
  <si>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</si>
  <si>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</si>
  <si>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</si>
  <si>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</si>
  <si>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</si>
  <si>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</si>
  <si>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</si>
  <si>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</si>
  <si>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</si>
  <si>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</si>
  <si>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</si>
  <si>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</si>
  <si>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</si>
  <si>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</si>
  <si>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</si>
  <si>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</si>
  <si>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</si>
  <si>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</si>
  <si>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</si>
  <si>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</si>
  <si>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</si>
  <si>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</si>
  <si>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</si>
  <si>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</si>
  <si>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</si>
  <si>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</si>
  <si>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</si>
  <si>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</si>
  <si>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</si>
  <si>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</si>
  <si>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</si>
  <si>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</si>
  <si>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</si>
  <si>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</si>
  <si>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</si>
  <si>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</si>
  <si>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</si>
  <si>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</si>
  <si>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</si>
  <si>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</si>
  <si>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</si>
  <si>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</si>
  <si>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</si>
  <si>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</si>
  <si>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</si>
  <si>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</si>
  <si>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</si>
  <si>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</si>
  <si>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</si>
  <si>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</si>
  <si>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</si>
  <si>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</si>
  <si>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</si>
  <si>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</si>
  <si>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</si>
  <si>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</si>
  <si>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</si>
  <si>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</si>
  <si>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</si>
  <si>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</si>
  <si>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</si>
  <si>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</si>
  <si>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</si>
  <si>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</si>
  <si>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</si>
  <si>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</si>
  <si>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</si>
  <si>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</si>
  <si>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</si>
  <si>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</si>
  <si>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</si>
  <si>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</si>
  <si>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</si>
  <si>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</si>
  <si>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</si>
  <si>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</si>
  <si>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</si>
  <si>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</si>
  <si>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</si>
  <si>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</si>
  <si>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</si>
  <si>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</si>
  <si>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</si>
  <si>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</si>
  <si>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</si>
  <si>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</si>
  <si>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</si>
  <si>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</si>
  <si>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</si>
  <si>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</si>
  <si>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</si>
  <si>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</si>
  <si>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</si>
  <si>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</si>
  <si>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</si>
  <si>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</si>
  <si>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</si>
  <si>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</si>
  <si>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</si>
  <si>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</si>
  <si>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</si>
  <si>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</si>
  <si>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</si>
  <si>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</si>
  <si>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</si>
  <si>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</si>
  <si>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</si>
  <si>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</si>
  <si>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</si>
  <si>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</si>
  <si>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</si>
  <si>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</si>
  <si>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</si>
  <si>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</si>
  <si>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</si>
  <si>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</si>
  <si>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</si>
  <si>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</si>
  <si>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</si>
  <si>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</si>
  <si>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</si>
  <si>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</si>
  <si>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</si>
  <si>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</si>
  <si>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</si>
  <si>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</si>
  <si>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</si>
  <si>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</si>
  <si>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</si>
  <si>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</si>
  <si>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</si>
  <si>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</si>
  <si>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</si>
  <si>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</si>
  <si>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</si>
  <si>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</si>
  <si>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</si>
  <si>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</si>
  <si>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</si>
  <si>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</si>
  <si>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</si>
  <si>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</si>
  <si>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</si>
  <si>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</si>
  <si>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</si>
  <si>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</si>
  <si>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</si>
  <si>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</si>
  <si>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</si>
  <si>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</si>
  <si>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</si>
  <si>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</si>
  <si>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</si>
  <si>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</si>
  <si>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</si>
  <si>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</si>
  <si>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</si>
  <si>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</si>
  <si>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</si>
  <si>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</si>
  <si>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</si>
  <si>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</si>
  <si>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</si>
  <si>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</si>
  <si>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</si>
  <si>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</si>
  <si>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</si>
  <si>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</si>
  <si>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</si>
  <si>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</si>
  <si>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</si>
  <si>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</si>
  <si>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</si>
  <si>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</si>
  <si>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</si>
  <si>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</si>
  <si>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</si>
  <si>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</si>
  <si>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</si>
  <si>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</si>
  <si>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</si>
  <si>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</si>
  <si>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</si>
  <si>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</si>
  <si>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</si>
  <si>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</si>
  <si>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</si>
  <si>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</si>
  <si>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</si>
  <si>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</si>
  <si>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</si>
  <si>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</si>
  <si>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</si>
  <si>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</si>
  <si>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</si>
  <si>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</si>
  <si>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</si>
  <si>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</si>
  <si>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</si>
  <si>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</si>
  <si>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</si>
  <si>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</si>
  <si>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</si>
  <si>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</si>
  <si>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</si>
  <si>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</si>
  <si>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</si>
  <si>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</si>
  <si>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</si>
  <si>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</si>
  <si>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</si>
  <si>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</si>
  <si>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</si>
  <si>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</si>
  <si>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</si>
  <si>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</si>
  <si>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</si>
  <si>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</si>
  <si>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</si>
  <si>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</si>
  <si>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</si>
  <si>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</si>
  <si>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</si>
  <si>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</si>
  <si>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</si>
  <si>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</si>
  <si>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</si>
  <si>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</si>
  <si>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</si>
  <si>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</si>
  <si>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</si>
  <si>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</si>
  <si>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</si>
  <si>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</si>
  <si>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</si>
  <si>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</si>
  <si>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</si>
  <si>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</si>
  <si>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</si>
  <si>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</si>
  <si>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</si>
  <si>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</si>
  <si>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</si>
  <si>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</si>
  <si>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</si>
  <si>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</si>
  <si>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</si>
  <si>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</si>
  <si>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</si>
  <si>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</si>
  <si>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</si>
  <si>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</si>
  <si>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</si>
  <si>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</si>
  <si>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</si>
  <si>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</si>
  <si>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</si>
  <si>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</si>
  <si>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</si>
  <si>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</si>
  <si>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</si>
  <si>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</si>
  <si>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</si>
  <si>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</si>
  <si>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</si>
  <si>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</si>
  <si>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</si>
  <si>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</si>
  <si>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</si>
  <si>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</si>
  <si>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</si>
  <si>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</si>
  <si>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</si>
  <si>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</si>
  <si>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</si>
  <si>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</si>
  <si>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</si>
  <si>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</si>
  <si>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</si>
  <si>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</si>
  <si>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</si>
  <si>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</si>
  <si>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</si>
  <si>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</si>
  <si>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</si>
  <si>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</si>
  <si>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</si>
  <si>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</si>
  <si>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</si>
  <si>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</si>
  <si>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</si>
  <si>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</si>
  <si>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</si>
  <si>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</si>
  <si>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</si>
  <si>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</si>
  <si>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</si>
  <si>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</si>
  <si>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</si>
  <si>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</si>
  <si>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</si>
  <si>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</si>
  <si>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</si>
  <si>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</si>
  <si>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</si>
  <si>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</si>
  <si>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</si>
  <si>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</si>
  <si>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</si>
  <si>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</si>
  <si>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</si>
  <si>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</si>
  <si>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</si>
  <si>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</si>
  <si>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</si>
  <si>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</si>
  <si>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</si>
  <si>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</si>
  <si>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</si>
  <si>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</si>
  <si>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</si>
  <si>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</si>
  <si>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</si>
  <si>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</si>
  <si>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</si>
  <si>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</si>
  <si>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</si>
  <si>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</si>
  <si>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</si>
  <si>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</si>
  <si>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</si>
  <si>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</si>
  <si>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</si>
  <si>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</si>
  <si>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</si>
  <si>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</si>
  <si>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</si>
  <si>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</si>
  <si>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</si>
  <si>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</si>
  <si>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</si>
  <si>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</si>
  <si>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</si>
  <si>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</si>
  <si>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</si>
  <si>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</si>
  <si>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</si>
  <si>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</si>
  <si>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</si>
  <si>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</si>
  <si>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</si>
  <si>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</si>
  <si>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</si>
  <si>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</si>
  <si>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</si>
  <si>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</si>
  <si>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</si>
  <si>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</si>
  <si>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</si>
  <si>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</si>
  <si>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</si>
  <si>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</si>
  <si>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</si>
  <si>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</si>
  <si>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</si>
  <si>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</si>
  <si>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</si>
  <si>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</si>
  <si>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</si>
  <si>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</si>
  <si>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</si>
  <si>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</si>
  <si>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</si>
  <si>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</si>
  <si>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</si>
  <si>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</si>
  <si>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</si>
  <si>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</si>
  <si>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</si>
  <si>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</si>
  <si>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</si>
  <si>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</si>
  <si>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</si>
  <si>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</si>
  <si>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</si>
  <si>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</si>
  <si>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</si>
  <si>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</si>
  <si>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</si>
  <si>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</si>
  <si>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</si>
  <si>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</si>
  <si>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</si>
  <si>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</si>
  <si>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</si>
  <si>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</si>
  <si>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</si>
  <si>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</si>
  <si>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</si>
  <si>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</si>
  <si>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</si>
  <si>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</si>
  <si>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</si>
  <si>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</si>
  <si>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</si>
  <si>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</si>
  <si>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</si>
  <si>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</si>
  <si>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</si>
  <si>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</si>
  <si>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</si>
  <si>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</si>
  <si>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</si>
  <si>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</si>
  <si>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</si>
  <si>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</si>
  <si>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</si>
  <si>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</si>
  <si>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</si>
  <si>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</si>
  <si>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</si>
  <si>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</si>
  <si>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</si>
  <si>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</si>
  <si>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</si>
  <si>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</si>
  <si>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</si>
  <si>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</si>
  <si>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</si>
  <si>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</si>
  <si>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</si>
  <si>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</si>
  <si>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</si>
  <si>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</si>
  <si>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</si>
  <si>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</si>
  <si>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</si>
  <si>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</si>
  <si>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</si>
  <si>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</si>
  <si>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</si>
  <si>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</si>
  <si>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</si>
  <si>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</si>
  <si>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</si>
  <si>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</si>
  <si>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</si>
  <si>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</si>
  <si>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</si>
  <si>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</si>
  <si>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</si>
  <si>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</si>
  <si>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</si>
  <si>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</si>
  <si>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</si>
  <si>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</si>
  <si>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</si>
  <si>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</si>
  <si>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</si>
  <si>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</si>
  <si>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</si>
  <si>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</si>
  <si>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</si>
  <si>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</si>
  <si>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</si>
  <si>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</si>
  <si>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</si>
  <si>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</si>
  <si>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</si>
  <si>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</si>
  <si>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</si>
  <si>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</si>
  <si>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</si>
  <si>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</si>
  <si>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</si>
  <si>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</si>
  <si>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</si>
  <si>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</si>
  <si>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</si>
  <si>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</si>
  <si>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</si>
  <si>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</si>
  <si>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</si>
  <si>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</si>
  <si>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</si>
  <si>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</si>
  <si>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</si>
  <si>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</si>
  <si>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</si>
  <si>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</si>
  <si>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</si>
  <si>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</si>
  <si>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</si>
  <si>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</si>
  <si>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</si>
  <si>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</si>
  <si>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</si>
  <si>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</si>
  <si>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</si>
  <si>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</si>
  <si>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</si>
  <si>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</si>
  <si>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</si>
  <si>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</si>
  <si>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</si>
  <si>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</si>
  <si>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</si>
  <si>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</si>
  <si>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</si>
  <si>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</si>
  <si>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</si>
  <si>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</si>
  <si>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</si>
  <si>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</si>
  <si>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</si>
  <si>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</si>
  <si>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</si>
  <si>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</si>
  <si>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</si>
  <si>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</si>
  <si>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</si>
  <si>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</si>
  <si>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</si>
  <si>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</si>
  <si>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</si>
  <si>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</si>
  <si>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</si>
  <si>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</si>
  <si>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</si>
  <si>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</si>
  <si>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</si>
  <si>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</si>
  <si>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</si>
  <si>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</si>
  <si>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</si>
  <si>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</si>
  <si>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</si>
  <si>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</si>
  <si>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</si>
  <si>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</si>
  <si>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</si>
  <si>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</si>
  <si>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</si>
  <si>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</si>
  <si>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</si>
  <si>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</si>
  <si>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</si>
  <si>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</si>
  <si>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</si>
  <si>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</si>
  <si>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</si>
  <si>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</si>
  <si>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</si>
  <si>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</si>
  <si>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</si>
  <si>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</si>
  <si>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</si>
  <si>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</si>
  <si>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</si>
  <si>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</si>
  <si>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</si>
  <si>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</si>
  <si>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</si>
  <si>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</si>
  <si>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</si>
  <si>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</si>
  <si>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</si>
  <si>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</si>
  <si>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</si>
  <si>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</si>
  <si>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</si>
  <si>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</si>
  <si>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</si>
  <si>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</si>
  <si>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</si>
  <si>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</si>
  <si>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</si>
  <si>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</si>
  <si>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</si>
  <si>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</si>
  <si>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</si>
  <si>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</si>
  <si>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</si>
  <si>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</si>
  <si>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</si>
  <si>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</si>
  <si>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</si>
  <si>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</si>
  <si>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</si>
  <si>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</si>
  <si>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</si>
  <si>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</si>
  <si>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</si>
  <si>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</si>
  <si>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</si>
  <si>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</si>
  <si>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</si>
  <si>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</si>
  <si>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</si>
  <si>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</si>
  <si>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</si>
  <si>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</si>
  <si>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</si>
  <si>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</si>
  <si>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</si>
  <si>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</si>
  <si>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</si>
  <si>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</si>
  <si>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</si>
  <si>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</si>
  <si>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</si>
  <si>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</si>
  <si>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</si>
  <si>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</si>
  <si>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</si>
  <si>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</si>
  <si>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</si>
  <si>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</si>
  <si>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</si>
  <si>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</si>
  <si>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</si>
  <si>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</si>
  <si>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</si>
  <si>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</si>
  <si>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</si>
  <si>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</si>
  <si>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</si>
  <si>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</si>
  <si>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</si>
  <si>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</si>
  <si>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</si>
  <si>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</si>
  <si>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</si>
  <si>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</si>
  <si>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</si>
  <si>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</si>
  <si>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</si>
  <si>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</si>
  <si>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</si>
  <si>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</si>
  <si>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</si>
  <si>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</si>
  <si>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</si>
  <si>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</si>
  <si>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</si>
  <si>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</si>
  <si>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</si>
  <si>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</si>
  <si>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</si>
  <si>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</si>
  <si>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</si>
  <si>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</si>
  <si>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</si>
  <si>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</si>
  <si>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</si>
  <si>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</si>
  <si>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</si>
  <si>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</si>
  <si>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</si>
  <si>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</si>
  <si>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</si>
  <si>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</si>
  <si>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</si>
  <si>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</si>
  <si>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</si>
  <si>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</si>
  <si>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</si>
  <si>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</si>
  <si>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</si>
  <si>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</si>
  <si>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</si>
  <si>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</si>
  <si>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</si>
  <si>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</si>
  <si>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</si>
  <si>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</si>
  <si>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</si>
  <si>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</si>
  <si>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</si>
  <si>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</si>
  <si>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</si>
  <si>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</si>
  <si>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</si>
  <si>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</si>
  <si>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</si>
  <si>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</si>
  <si>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</si>
  <si>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</si>
  <si>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</si>
  <si>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</si>
  <si>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</si>
  <si>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</si>
  <si>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</si>
  <si>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</si>
  <si>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</si>
  <si>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</si>
  <si>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</si>
  <si>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</si>
  <si>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</si>
  <si>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</si>
  <si>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</si>
  <si>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</si>
  <si>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</si>
  <si>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</si>
  <si>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</si>
  <si>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</si>
  <si>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</si>
  <si>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</si>
  <si>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</si>
  <si>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</si>
  <si>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</si>
  <si>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</si>
  <si>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</si>
  <si>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</si>
  <si>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</si>
  <si>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</si>
  <si>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</si>
  <si>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</si>
  <si>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</si>
  <si>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</si>
  <si>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</si>
  <si>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</si>
  <si>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</si>
  <si>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</si>
  <si>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</si>
  <si>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</si>
  <si>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</si>
  <si>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</si>
  <si>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</si>
  <si>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</si>
  <si>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</si>
  <si>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</si>
  <si>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</si>
  <si>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</si>
  <si>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</si>
  <si>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</si>
  <si>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</si>
  <si>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</si>
  <si>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</si>
  <si>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</si>
  <si>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</si>
  <si>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</si>
  <si>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</si>
  <si>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</si>
  <si>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</si>
  <si>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</si>
  <si>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</si>
  <si>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</si>
  <si>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</si>
  <si>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</si>
  <si>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</si>
  <si>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</si>
  <si>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</si>
  <si>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</si>
  <si>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</si>
  <si>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</si>
  <si>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</si>
  <si>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</si>
  <si>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</si>
  <si>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</si>
  <si>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</si>
  <si>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</si>
  <si>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</si>
  <si>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</si>
  <si>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</si>
  <si>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</si>
  <si>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</si>
  <si>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</si>
  <si>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</si>
  <si>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</si>
  <si>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</si>
  <si>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</si>
  <si>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</si>
  <si>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</si>
  <si>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</si>
  <si>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</si>
  <si>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</si>
  <si>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</si>
  <si>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</si>
  <si>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</si>
  <si>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</si>
  <si>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</si>
  <si>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</si>
  <si>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</si>
  <si>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</si>
  <si>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</si>
  <si>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</si>
  <si>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</si>
  <si>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</si>
  <si>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</si>
  <si>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</si>
  <si>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</si>
  <si>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</si>
  <si>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</si>
  <si>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</si>
  <si>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</si>
  <si>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</si>
  <si>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</si>
  <si>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</si>
  <si>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</si>
  <si>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</si>
  <si>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</si>
  <si>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</si>
  <si>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</si>
  <si>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</si>
  <si>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</si>
  <si>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</si>
  <si>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</si>
  <si>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</si>
  <si>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</si>
  <si>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</si>
  <si>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</si>
  <si>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</si>
  <si>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</si>
  <si>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</si>
  <si>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</si>
  <si>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</si>
  <si>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</si>
  <si>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</si>
  <si>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</si>
  <si>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</si>
  <si>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</si>
  <si>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</si>
  <si>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</si>
  <si>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</si>
  <si>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</si>
  <si>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</si>
  <si>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</si>
  <si>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</si>
  <si>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</si>
  <si>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</si>
  <si>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</si>
  <si>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</si>
  <si>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</si>
  <si>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</si>
  <si>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</si>
  <si>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</si>
  <si>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</si>
  <si>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</si>
  <si>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</si>
  <si>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</si>
  <si>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</si>
  <si>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</si>
  <si>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</si>
  <si>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</si>
  <si>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</si>
  <si>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</si>
  <si>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</si>
  <si>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</si>
  <si>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</si>
  <si>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</si>
  <si>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</si>
  <si>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</si>
  <si>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</si>
  <si>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</si>
  <si>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</si>
  <si>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</si>
  <si>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</si>
  <si>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</si>
  <si>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</si>
  <si>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</si>
  <si>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</si>
  <si>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</si>
  <si>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</si>
  <si>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</si>
  <si>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</si>
  <si>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</si>
  <si>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</si>
  <si>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</si>
  <si>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</si>
  <si>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</si>
  <si>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</si>
  <si>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</si>
  <si>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</si>
  <si>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</si>
  <si>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</si>
  <si>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</si>
  <si>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</si>
  <si>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</si>
  <si>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</si>
  <si>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</si>
  <si>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</si>
  <si>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</si>
  <si>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</si>
  <si>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</si>
  <si>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</si>
  <si>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</si>
  <si>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</si>
  <si>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</si>
  <si>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</si>
  <si>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</si>
  <si>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</si>
  <si>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</si>
  <si>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</si>
  <si>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</si>
  <si>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</si>
  <si>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</si>
  <si>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</si>
  <si>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</si>
  <si>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</si>
  <si>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</si>
  <si>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</si>
  <si>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</si>
  <si>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</si>
  <si>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</si>
  <si>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</si>
  <si>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</si>
  <si>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</si>
  <si>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</si>
  <si>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</si>
  <si>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</si>
  <si>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</si>
  <si>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</si>
  <si>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</si>
  <si>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</si>
  <si>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</si>
  <si>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</si>
  <si>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</si>
  <si>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</si>
  <si>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</si>
  <si>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</si>
  <si>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</si>
  <si>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</si>
  <si>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</si>
  <si>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</si>
  <si>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</si>
  <si>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</si>
  <si>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</si>
  <si>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</si>
  <si>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</si>
  <si>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</si>
  <si>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</si>
  <si>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</si>
  <si>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</si>
  <si>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</si>
  <si>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</si>
  <si>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</si>
  <si>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</si>
  <si>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</si>
  <si>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</si>
  <si>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</si>
  <si>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</si>
  <si>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</si>
  <si>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</si>
  <si>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</si>
  <si>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</si>
  <si>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</si>
  <si>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</si>
  <si>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</si>
  <si>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</si>
  <si>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</si>
  <si>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</si>
  <si>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</si>
  <si>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</si>
  <si>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</si>
  <si>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</si>
  <si>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</si>
  <si>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</si>
  <si>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</si>
  <si>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</si>
  <si>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</si>
  <si>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</si>
  <si>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</si>
  <si>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</si>
  <si>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</si>
  <si>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</si>
  <si>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</si>
  <si>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</si>
  <si>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</si>
  <si>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</si>
  <si>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</si>
  <si>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</si>
  <si>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</si>
  <si>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</si>
  <si>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</si>
  <si>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</si>
  <si>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</si>
  <si>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</si>
  <si>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</si>
  <si>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</si>
  <si>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</si>
  <si>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</si>
  <si>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</si>
  <si>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</si>
  <si>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</si>
  <si>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</si>
  <si>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</si>
  <si>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</si>
  <si>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</si>
  <si>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</si>
  <si>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</si>
  <si>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</si>
  <si>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</si>
  <si>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</si>
  <si>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</si>
  <si>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</si>
  <si>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</si>
  <si>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</si>
  <si>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</si>
  <si>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</si>
  <si>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</si>
  <si>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</si>
  <si>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</si>
  <si>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</si>
  <si>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</si>
  <si>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</si>
  <si>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</si>
  <si>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</si>
  <si>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</si>
  <si>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</si>
  <si>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</si>
  <si>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</si>
  <si>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</si>
  <si>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</si>
  <si>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</si>
  <si>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</si>
  <si>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</si>
  <si>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</si>
  <si>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</si>
  <si>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</si>
  <si>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</si>
  <si>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</si>
  <si>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</si>
  <si>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</si>
  <si>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</si>
  <si>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</si>
  <si>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</si>
  <si>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</si>
  <si>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</si>
  <si>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</si>
  <si>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</si>
  <si>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</si>
  <si>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</si>
  <si>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</si>
  <si>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</si>
  <si>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</si>
  <si>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</si>
  <si>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</si>
  <si>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</si>
  <si>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</si>
  <si>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</si>
  <si>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</si>
  <si>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</si>
  <si>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</si>
  <si>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</si>
  <si>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</si>
  <si>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</si>
  <si>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</si>
  <si>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</si>
  <si>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</si>
  <si>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</si>
  <si>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</si>
  <si>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</si>
  <si>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</si>
  <si>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</si>
  <si>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</si>
  <si>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</si>
  <si>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</si>
  <si>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</si>
  <si>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</si>
  <si>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</si>
  <si>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</si>
  <si>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</si>
  <si>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</si>
  <si>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</si>
  <si>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</si>
  <si>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</si>
  <si>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</si>
  <si>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</si>
  <si>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</si>
  <si>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</si>
  <si>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</si>
  <si>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</si>
  <si>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</si>
  <si>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</si>
  <si>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</si>
  <si>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</si>
  <si>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</si>
  <si>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</si>
  <si>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</si>
  <si>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</si>
  <si>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</si>
  <si>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</si>
  <si>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</si>
  <si>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</si>
  <si>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</si>
  <si>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</si>
  <si>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</si>
  <si>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</si>
  <si>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</si>
  <si>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</si>
  <si>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</si>
  <si>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</si>
  <si>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</si>
  <si>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</si>
  <si>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</si>
  <si>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</si>
  <si>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</si>
  <si>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</si>
  <si>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</si>
  <si>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</si>
  <si>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</si>
  <si>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</si>
  <si>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</si>
  <si>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</si>
  <si>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</si>
  <si>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</si>
  <si>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</si>
  <si>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</si>
  <si>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</si>
  <si>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</si>
  <si>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</si>
  <si>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</si>
  <si>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</si>
  <si>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</si>
  <si>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</si>
  <si>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</si>
  <si>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</si>
  <si>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</si>
  <si>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</si>
  <si>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</si>
  <si>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</si>
  <si>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</si>
  <si>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</si>
  <si>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</si>
  <si>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</si>
  <si>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</si>
  <si>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</si>
  <si>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</si>
  <si>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</si>
  <si>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</si>
  <si>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</si>
  <si>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</si>
  <si>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</si>
  <si>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</si>
  <si>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</si>
  <si>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</si>
  <si>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</si>
  <si>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</si>
  <si>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</si>
  <si>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</si>
  <si>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</si>
  <si>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</si>
  <si>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</si>
  <si>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</si>
  <si>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</si>
  <si>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</si>
  <si>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</si>
  <si>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</si>
  <si>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</si>
  <si>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</si>
  <si>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</si>
  <si>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</si>
  <si>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</si>
  <si>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</si>
  <si>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</si>
  <si>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</si>
  <si>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</si>
  <si>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</si>
  <si>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</si>
  <si>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</si>
  <si>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</si>
  <si>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</si>
  <si>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</si>
  <si>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</si>
  <si>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</si>
  <si>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</si>
  <si>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</si>
  <si>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</si>
  <si>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</si>
  <si>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</si>
  <si>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</si>
  <si>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</si>
  <si>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</si>
  <si>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</si>
  <si>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</si>
  <si>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</si>
  <si>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</si>
  <si>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</si>
  <si>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</si>
  <si>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</si>
  <si>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</si>
  <si>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</si>
  <si>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</si>
  <si>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</si>
  <si>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</si>
  <si>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</si>
  <si>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</si>
  <si>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</si>
  <si>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</si>
  <si>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</si>
  <si>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</si>
  <si>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</si>
  <si>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</si>
  <si>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</si>
  <si>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</si>
  <si>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</si>
  <si>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</si>
  <si>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</si>
  <si>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</si>
  <si>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</si>
  <si>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</si>
  <si>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</si>
  <si>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</si>
  <si>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</si>
  <si>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</si>
  <si>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</si>
  <si>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</si>
  <si>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</si>
  <si>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</si>
  <si>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</si>
  <si>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</si>
  <si>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</si>
  <si>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</si>
  <si>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</si>
  <si>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</si>
  <si>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</si>
  <si>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</si>
  <si>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</si>
  <si>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</si>
  <si>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</si>
  <si>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</si>
  <si>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</si>
  <si>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</si>
  <si>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</si>
  <si>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</si>
  <si>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</si>
  <si>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</si>
  <si>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</si>
  <si>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</si>
  <si>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</si>
  <si>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</si>
  <si>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</si>
  <si>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</si>
  <si>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</si>
  <si>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</si>
  <si>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</si>
  <si>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</si>
  <si>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</si>
  <si>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</si>
  <si>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</si>
  <si>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</si>
  <si>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</si>
  <si>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</si>
  <si>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</si>
  <si>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</si>
  <si>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</si>
  <si>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</si>
  <si>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</si>
  <si>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</si>
  <si>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</si>
  <si>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</si>
  <si>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</si>
  <si>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</si>
  <si>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</si>
  <si>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</si>
  <si>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</si>
  <si>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</si>
  <si>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</si>
  <si>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</si>
  <si>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</si>
  <si>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</si>
  <si>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</si>
  <si>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</si>
  <si>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</si>
  <si>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</si>
  <si>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</si>
  <si>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</si>
  <si>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</si>
  <si>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</si>
  <si>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</si>
  <si>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</si>
  <si>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</si>
  <si>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</si>
  <si>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</si>
  <si>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</si>
  <si>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</si>
  <si>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</si>
  <si>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</si>
  <si>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</si>
  <si>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</si>
  <si>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</si>
  <si>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</si>
  <si>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</si>
  <si>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</si>
  <si>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</si>
  <si>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</si>
  <si>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</si>
  <si>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</si>
  <si>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</si>
  <si>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</si>
  <si>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</si>
  <si>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</si>
  <si>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</si>
  <si>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</si>
  <si>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</si>
  <si>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</si>
  <si>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</si>
  <si>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</si>
  <si>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</si>
  <si>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</si>
  <si>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</si>
  <si>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</si>
  <si>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</si>
  <si>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</si>
  <si>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</si>
  <si>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</si>
  <si>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</si>
  <si>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</si>
  <si>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</si>
  <si>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</si>
  <si>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</si>
  <si>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</si>
  <si>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</si>
  <si>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</si>
  <si>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</si>
  <si>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</si>
  <si>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</si>
  <si>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</si>
  <si>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</si>
  <si>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</si>
  <si>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</si>
  <si>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</si>
  <si>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</si>
  <si>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</si>
  <si>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</si>
  <si>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</si>
  <si>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</si>
  <si>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</si>
  <si>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</si>
  <si>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</si>
  <si>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</si>
  <si>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</si>
  <si>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</si>
  <si>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</si>
  <si>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</si>
  <si>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</si>
  <si>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</si>
  <si>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</si>
  <si>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</si>
  <si>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</si>
  <si>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</si>
  <si>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</si>
  <si>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</si>
  <si>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</si>
  <si>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</si>
  <si>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</si>
  <si>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</si>
  <si>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</si>
  <si>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</si>
  <si>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</si>
  <si>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</si>
  <si>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</si>
  <si>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</si>
  <si>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</si>
  <si>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</si>
  <si>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</si>
  <si>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</si>
  <si>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</si>
  <si>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</si>
  <si>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</si>
  <si>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</si>
  <si>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</si>
  <si>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</si>
  <si>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</si>
  <si>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</si>
  <si>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</si>
  <si>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</si>
  <si>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</si>
  <si>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</si>
  <si>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</si>
  <si>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</si>
  <si>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</si>
  <si>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</si>
  <si>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</si>
  <si>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</si>
  <si>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</si>
  <si>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</si>
  <si>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</si>
  <si>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</si>
  <si>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</si>
  <si>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</si>
  <si>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</si>
  <si>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</si>
  <si>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</si>
  <si>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</si>
  <si>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</si>
  <si>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</si>
  <si>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</si>
  <si>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</si>
  <si>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</si>
  <si>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</si>
  <si>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</si>
  <si>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</si>
  <si>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</si>
  <si>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</si>
  <si>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</si>
  <si>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</si>
  <si>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</si>
  <si>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</si>
  <si>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</si>
  <si>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</si>
  <si>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</si>
  <si>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</si>
  <si>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</si>
  <si>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</si>
  <si>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</si>
  <si>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</si>
  <si>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</si>
  <si>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</si>
  <si>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</si>
  <si>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</si>
  <si>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</si>
  <si>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</si>
  <si>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</si>
  <si>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</si>
  <si>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</si>
  <si>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</si>
  <si>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</si>
  <si>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</si>
  <si>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</si>
  <si>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</si>
  <si>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</si>
  <si>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</si>
  <si>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</si>
  <si>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</si>
  <si>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</si>
  <si>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</si>
  <si>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</si>
  <si>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</si>
  <si>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</si>
  <si>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</si>
  <si>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</si>
  <si>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</si>
  <si>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</si>
  <si>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</si>
  <si>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</si>
  <si>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</si>
  <si>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</si>
  <si>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</si>
  <si>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</si>
  <si>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</si>
  <si>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</si>
  <si>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</si>
  <si>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</si>
  <si>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</si>
  <si>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</si>
  <si>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</si>
  <si>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</si>
  <si>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</si>
  <si>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</si>
  <si>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</si>
  <si>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</si>
  <si>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</si>
  <si>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</si>
  <si>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</si>
  <si>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</si>
  <si>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</si>
  <si>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</si>
  <si>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</si>
  <si>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</si>
  <si>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</si>
  <si>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</si>
  <si>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</si>
  <si>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</si>
  <si>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</si>
  <si>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</si>
  <si>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</si>
  <si>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</si>
  <si>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</si>
  <si>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</si>
  <si>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</si>
  <si>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</si>
  <si>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</si>
  <si>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</si>
  <si>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</si>
  <si>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</si>
  <si>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</si>
  <si>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</si>
  <si>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</si>
  <si>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</si>
  <si>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</si>
  <si>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</si>
  <si>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</si>
  <si>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</si>
  <si>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</si>
  <si>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</si>
  <si>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</si>
  <si>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</si>
  <si>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</si>
  <si>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</si>
  <si>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</si>
  <si>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</si>
  <si>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</si>
  <si>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</si>
  <si>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</si>
  <si>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</si>
  <si>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</si>
  <si>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</si>
  <si>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</si>
  <si>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</si>
  <si>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</si>
  <si>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</si>
  <si>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</si>
  <si>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</si>
  <si>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</si>
  <si>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</si>
  <si>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</si>
  <si>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</si>
  <si>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</si>
  <si>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</si>
  <si>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</si>
  <si>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</si>
  <si>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</si>
  <si>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</si>
  <si>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</si>
  <si>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</si>
  <si>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</si>
  <si>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</si>
  <si>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</si>
  <si>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</si>
  <si>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</si>
  <si>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</si>
  <si>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</si>
  <si>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</si>
  <si>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</si>
  <si>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</si>
  <si>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</si>
  <si>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</si>
  <si>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</si>
  <si>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</si>
  <si>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</si>
  <si>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</si>
  <si>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</si>
  <si>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</si>
  <si>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</si>
  <si>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</si>
  <si>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</si>
  <si>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</si>
  <si>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</si>
  <si>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</si>
  <si>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</si>
  <si>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</si>
  <si>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</si>
  <si>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</si>
  <si>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</si>
  <si>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</si>
  <si>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</si>
  <si>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</si>
  <si>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</si>
  <si>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</si>
  <si>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</si>
  <si>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</si>
  <si>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</si>
  <si>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</si>
  <si>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</si>
  <si>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</si>
  <si>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</si>
  <si>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</si>
  <si>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</si>
  <si>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</si>
  <si>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</si>
  <si>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</si>
  <si>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</si>
  <si>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</si>
  <si>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</si>
  <si>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</si>
  <si>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</si>
  <si>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</si>
  <si>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</si>
  <si>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</si>
  <si>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</si>
  <si>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</si>
  <si>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</si>
  <si>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</si>
  <si>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</si>
  <si>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</si>
  <si>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</si>
  <si>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</si>
  <si>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</si>
  <si>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</si>
  <si>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</si>
  <si>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</si>
  <si>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</si>
  <si>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</si>
  <si>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</si>
  <si>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</si>
  <si>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</si>
  <si>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</si>
  <si>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</si>
  <si>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</si>
  <si>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</si>
  <si>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</si>
  <si>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</si>
  <si>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</si>
  <si>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</si>
  <si>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</si>
  <si>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</si>
  <si>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</si>
  <si>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</si>
  <si>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</si>
  <si>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</si>
  <si>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</si>
  <si>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</si>
  <si>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</si>
  <si>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</si>
  <si>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</si>
  <si>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</si>
  <si>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</si>
  <si>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</si>
  <si>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</si>
  <si>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</si>
  <si>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</si>
  <si>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</si>
  <si>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</si>
  <si>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</si>
  <si>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</si>
  <si>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</si>
  <si>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</si>
  <si>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</si>
  <si>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</si>
  <si>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</si>
  <si>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</si>
  <si>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</si>
  <si>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</si>
  <si>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</si>
  <si>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</si>
  <si>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</si>
  <si>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</si>
  <si>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</si>
  <si>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</si>
  <si>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</si>
  <si>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</si>
  <si>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</si>
  <si>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</si>
  <si>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</si>
  <si>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</si>
  <si>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</si>
  <si>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</si>
  <si>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</si>
  <si>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</si>
  <si>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</si>
  <si>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</si>
  <si>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</si>
  <si>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</si>
  <si>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</si>
  <si>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</si>
  <si>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</si>
  <si>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</si>
  <si>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</si>
  <si>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</si>
  <si>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</si>
  <si>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</si>
  <si>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</si>
  <si>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</si>
  <si>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</si>
  <si>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</si>
  <si>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</si>
  <si>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</si>
  <si>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</si>
  <si>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</si>
  <si>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</si>
  <si>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</si>
  <si>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</si>
  <si>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</si>
  <si>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</si>
  <si>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</si>
  <si>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</si>
  <si>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</si>
  <si>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</si>
  <si>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</si>
  <si>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</si>
  <si>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</si>
  <si>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</si>
  <si>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</si>
  <si>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</si>
  <si>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</si>
  <si>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</si>
  <si>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</si>
  <si>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</si>
  <si>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</si>
  <si>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</si>
  <si>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</si>
  <si>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</si>
  <si>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</si>
  <si>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</si>
  <si>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</si>
  <si>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</si>
  <si>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</si>
  <si>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</si>
  <si>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</si>
  <si>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</si>
  <si>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</si>
  <si>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</si>
  <si>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</si>
  <si>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</si>
  <si>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</si>
  <si>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</si>
  <si>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</si>
  <si>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</si>
  <si>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</si>
  <si>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</si>
  <si>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</si>
  <si>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</si>
  <si>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</si>
  <si>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</si>
  <si>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</si>
  <si>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</si>
  <si>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</si>
  <si>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</si>
  <si>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</si>
  <si>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</si>
  <si>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</si>
  <si>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</si>
  <si>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</si>
  <si>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</si>
  <si>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</si>
  <si>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</si>
  <si>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</si>
  <si>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</si>
  <si>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</si>
  <si>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</si>
  <si>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</si>
  <si>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</si>
  <si>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</si>
  <si>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</si>
  <si>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</si>
  <si>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</si>
  <si>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</si>
  <si>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</si>
  <si>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</si>
  <si>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</si>
  <si>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</si>
  <si>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</si>
  <si>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</si>
  <si>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</si>
  <si>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</si>
  <si>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</si>
  <si>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</si>
  <si>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</si>
  <si>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</si>
  <si>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</si>
  <si>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</si>
  <si>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</si>
  <si>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</si>
  <si>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</si>
  <si>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</si>
  <si>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</si>
  <si>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</si>
  <si>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</si>
  <si>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</si>
  <si>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</si>
  <si>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</si>
  <si>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</si>
  <si>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</si>
  <si>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</si>
  <si>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</si>
  <si>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</si>
  <si>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</si>
  <si>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</si>
  <si>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</si>
  <si>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</si>
  <si>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</si>
  <si>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</si>
  <si>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</si>
  <si>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</si>
  <si>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</si>
  <si>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</si>
  <si>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</si>
  <si>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</si>
  <si>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</si>
  <si>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</si>
  <si>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</si>
  <si>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</si>
  <si>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</si>
  <si>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</si>
  <si>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</si>
  <si>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</si>
  <si>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</si>
  <si>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</si>
  <si>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</si>
  <si>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</si>
  <si>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</si>
  <si>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</si>
  <si>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</si>
  <si>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</si>
  <si>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</si>
  <si>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</si>
  <si>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</si>
  <si>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</si>
  <si>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</si>
  <si>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</si>
  <si>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</si>
  <si>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</si>
  <si>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</si>
  <si>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</si>
  <si>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</si>
  <si>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</si>
  <si>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</si>
  <si>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</si>
  <si>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</si>
  <si>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</si>
  <si>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</si>
  <si>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</si>
  <si>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</si>
  <si>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</si>
  <si>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</si>
  <si>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</si>
  <si>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</si>
  <si>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</si>
  <si>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</si>
  <si>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</si>
  <si>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</si>
  <si>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</si>
  <si>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</si>
  <si>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</si>
  <si>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</si>
  <si>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</si>
  <si>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</si>
  <si>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</si>
  <si>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</si>
  <si>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</si>
  <si>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</si>
  <si>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</si>
  <si>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</si>
  <si>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</si>
  <si>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</si>
  <si>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</si>
  <si>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</si>
  <si>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</si>
  <si>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</si>
  <si>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</si>
  <si>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</si>
  <si>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</si>
  <si>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</si>
  <si>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</si>
  <si>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</si>
  <si>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</si>
  <si>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</si>
  <si>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</si>
  <si>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</si>
  <si>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</si>
  <si>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</si>
  <si>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</si>
  <si>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</si>
  <si>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</si>
  <si>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</si>
  <si>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</si>
  <si>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</si>
  <si>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</si>
  <si>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</si>
  <si>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</si>
  <si>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</si>
  <si>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</si>
  <si>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</si>
  <si>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</si>
  <si>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</si>
  <si>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</si>
  <si>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</si>
  <si>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</si>
  <si>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</si>
  <si>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</si>
  <si>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</si>
  <si>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</si>
  <si>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</si>
  <si>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</si>
  <si>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</si>
  <si>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</si>
  <si>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</si>
  <si>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</si>
  <si>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</si>
  <si>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</si>
  <si>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</si>
  <si>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</si>
  <si>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</si>
  <si>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</si>
  <si>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</si>
  <si>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</si>
  <si>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</si>
  <si>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</si>
  <si>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</si>
  <si>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</si>
  <si>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</si>
  <si>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</si>
  <si>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</si>
  <si>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</si>
  <si>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</si>
  <si>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</si>
  <si>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</si>
  <si>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</si>
  <si>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</si>
  <si>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</si>
  <si>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</si>
  <si>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</si>
  <si>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</si>
  <si>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</si>
  <si>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</si>
  <si>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</si>
  <si>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</si>
  <si>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</si>
  <si>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</si>
  <si>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</si>
  <si>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</si>
  <si>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</si>
  <si>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</si>
  <si>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</si>
  <si>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</si>
  <si>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</si>
  <si>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</si>
  <si>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</si>
  <si>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</si>
  <si>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</si>
  <si>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</si>
  <si>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</si>
  <si>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</si>
  <si>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</si>
  <si>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</si>
  <si>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</si>
  <si>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</si>
  <si>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</si>
  <si>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</si>
  <si>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</si>
  <si>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</si>
  <si>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</si>
  <si>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</si>
  <si>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</si>
  <si>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</si>
  <si>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</si>
  <si>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</si>
  <si>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</si>
  <si>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</si>
  <si>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</si>
  <si>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</si>
  <si>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</si>
  <si>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</si>
  <si>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</si>
  <si>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</si>
  <si>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</si>
  <si>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</si>
  <si>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</si>
  <si>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</si>
  <si>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</si>
  <si>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</si>
  <si>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</si>
  <si>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</si>
  <si>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</si>
  <si>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</si>
  <si>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</si>
  <si>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</si>
  <si>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</si>
  <si>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</si>
  <si>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</si>
  <si>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</si>
  <si>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</si>
  <si>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</si>
  <si>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</si>
  <si>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</si>
  <si>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</si>
  <si>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</si>
  <si>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</si>
  <si>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</si>
  <si>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</si>
  <si>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</si>
  <si>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</si>
  <si>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</si>
  <si>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</si>
  <si>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</si>
  <si>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</si>
  <si>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</si>
  <si>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</si>
  <si>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</si>
  <si>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</si>
  <si>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</si>
  <si>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</si>
  <si>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</si>
  <si>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</si>
  <si>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</si>
  <si>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</si>
  <si>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</si>
  <si>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</si>
  <si>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</si>
  <si>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</si>
  <si>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</si>
  <si>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</si>
  <si>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</si>
  <si>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</si>
  <si>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</si>
  <si>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</si>
  <si>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</si>
  <si>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</si>
  <si>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</si>
  <si>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</si>
  <si>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</si>
  <si>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</si>
  <si>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</si>
  <si>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</si>
  <si>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</si>
  <si>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</si>
  <si>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</si>
  <si>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</si>
  <si>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</si>
  <si>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</si>
  <si>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</si>
  <si>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</si>
  <si>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</si>
  <si>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</si>
  <si>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</si>
  <si>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</si>
  <si>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</si>
  <si>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</si>
  <si>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</si>
  <si>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</si>
  <si>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</si>
  <si>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</si>
  <si>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</si>
  <si>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</si>
  <si>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</si>
  <si>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</si>
  <si>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</si>
  <si>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</si>
  <si>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</si>
  <si>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</si>
  <si>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</si>
  <si>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</si>
  <si>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</si>
  <si>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</si>
  <si>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</si>
  <si>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</si>
  <si>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</si>
  <si>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</si>
  <si>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</si>
  <si>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</si>
  <si>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</si>
  <si>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</si>
  <si>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</si>
  <si>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</si>
  <si>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</si>
  <si>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</si>
  <si>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</si>
  <si>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</si>
  <si>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</si>
  <si>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</si>
  <si>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</si>
  <si>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</si>
  <si>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</si>
  <si>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</si>
  <si>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</si>
  <si>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</si>
  <si>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</si>
  <si>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</si>
  <si>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</si>
  <si>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</si>
  <si>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</si>
  <si>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</si>
  <si>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</si>
  <si>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</si>
  <si>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</si>
  <si>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</si>
  <si>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</si>
  <si>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</si>
  <si>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</si>
  <si>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</si>
  <si>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</si>
  <si>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</si>
  <si>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</si>
  <si>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</si>
  <si>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</si>
  <si>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</si>
  <si>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</si>
  <si>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</si>
  <si>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</si>
  <si>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</si>
  <si>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</si>
  <si>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</si>
  <si>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</si>
  <si>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</si>
  <si>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</si>
  <si>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</si>
  <si>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</si>
  <si>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</si>
  <si>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</si>
  <si>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</si>
  <si>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</si>
  <si>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</si>
  <si>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</si>
  <si>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</si>
  <si>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</si>
  <si>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</si>
  <si>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</si>
  <si>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</si>
  <si>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</si>
  <si>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</si>
  <si>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</si>
  <si>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</si>
  <si>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</si>
  <si>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</si>
  <si>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</si>
  <si>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</si>
  <si>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</si>
  <si>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</si>
  <si>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</si>
  <si>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</si>
  <si>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</si>
  <si>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</si>
  <si>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</si>
  <si>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</si>
  <si>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</si>
  <si>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</si>
  <si>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</si>
  <si>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</si>
  <si>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</si>
  <si>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</si>
  <si>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</si>
  <si>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</si>
  <si>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</si>
  <si>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</si>
  <si>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</si>
  <si>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</si>
  <si>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</si>
  <si>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</si>
  <si>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</si>
  <si>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</si>
  <si>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</si>
  <si>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</si>
  <si>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</si>
  <si>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</si>
  <si>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</si>
  <si>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</si>
  <si>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</si>
  <si>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</si>
  <si>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</si>
  <si>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</si>
  <si>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</si>
  <si>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</si>
  <si>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</si>
  <si>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</si>
  <si>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</si>
  <si>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</si>
  <si>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</si>
  <si>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</si>
  <si>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</si>
  <si>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</si>
  <si>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</si>
  <si>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</si>
  <si>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</si>
  <si>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</si>
  <si>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</si>
  <si>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</si>
  <si>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</si>
  <si>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</si>
  <si>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</si>
  <si>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</si>
  <si>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</si>
  <si>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</si>
  <si>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</si>
  <si>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</si>
  <si>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</si>
  <si>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</si>
  <si>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</si>
  <si>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</si>
  <si>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</si>
  <si>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</si>
  <si>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</si>
  <si>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</si>
  <si>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</si>
  <si>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</si>
  <si>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</si>
  <si>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</si>
  <si>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</si>
  <si>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</si>
  <si>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</si>
  <si>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</si>
  <si>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</si>
  <si>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</si>
  <si>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</si>
  <si>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</si>
  <si>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</si>
  <si>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</si>
  <si>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</si>
  <si>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</si>
  <si>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</si>
  <si>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</si>
  <si>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</si>
  <si>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</si>
  <si>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</si>
  <si>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</si>
  <si>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</si>
  <si>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</si>
  <si>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</si>
  <si>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</si>
  <si>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</si>
  <si>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</si>
  <si>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</si>
  <si>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</si>
  <si>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</si>
  <si>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</si>
  <si>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</si>
  <si>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</si>
  <si>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</si>
  <si>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</si>
  <si>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</si>
  <si>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</si>
  <si>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</si>
  <si>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</si>
  <si>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</si>
  <si>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</si>
  <si>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</si>
  <si>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</si>
  <si>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</si>
  <si>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</si>
  <si>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</si>
  <si>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</si>
  <si>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</si>
  <si>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</si>
  <si>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</si>
  <si>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</si>
  <si>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</si>
  <si>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</si>
  <si>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</si>
  <si>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</si>
  <si>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</si>
  <si>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</si>
  <si>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</si>
  <si>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</si>
  <si>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</si>
  <si>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</si>
  <si>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</si>
  <si>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</si>
  <si>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</si>
  <si>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</si>
  <si>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</si>
  <si>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</si>
  <si>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</si>
  <si>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</si>
  <si>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</si>
  <si>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</si>
  <si>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</si>
  <si>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</si>
  <si>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</si>
  <si>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</si>
  <si>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</si>
  <si>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</si>
  <si>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</si>
  <si>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</si>
  <si>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</si>
  <si>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</si>
  <si>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</si>
  <si>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</si>
  <si>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</si>
  <si>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</si>
  <si>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</si>
  <si>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</si>
  <si>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</si>
  <si>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</si>
  <si>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</si>
  <si>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</si>
  <si>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</si>
  <si>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</si>
  <si>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</si>
  <si>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</si>
  <si>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</si>
  <si>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</si>
  <si>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</si>
  <si>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</si>
  <si>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</si>
  <si>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</si>
  <si>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</si>
  <si>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</si>
  <si>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</si>
  <si>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</si>
  <si>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</si>
  <si>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</si>
  <si>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</si>
  <si>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</si>
  <si>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</si>
  <si>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</si>
  <si>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</si>
  <si>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</si>
  <si>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</si>
  <si>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</si>
  <si>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</si>
  <si>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</si>
  <si>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</si>
  <si>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</si>
  <si>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</si>
  <si>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</si>
  <si>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</si>
  <si>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</si>
  <si>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</si>
  <si>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</si>
  <si>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</si>
  <si>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</si>
  <si>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</si>
  <si>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</si>
  <si>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</si>
  <si>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</si>
  <si>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</si>
  <si>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</si>
  <si>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</si>
  <si>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</si>
  <si>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</si>
  <si>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</si>
  <si>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</si>
  <si>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</si>
  <si>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</si>
  <si>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</si>
  <si>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</si>
  <si>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</si>
  <si>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</si>
  <si>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</si>
  <si>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</si>
  <si>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</si>
  <si>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</si>
  <si>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</si>
  <si>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</si>
  <si>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</si>
  <si>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</si>
  <si>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</si>
  <si>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</si>
  <si>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</si>
  <si>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</si>
  <si>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</si>
  <si>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</si>
  <si>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</si>
  <si>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</si>
  <si>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</si>
  <si>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</si>
  <si>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</si>
  <si>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</si>
  <si>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</si>
  <si>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</si>
  <si>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</si>
  <si>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</si>
  <si>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</si>
  <si>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</si>
  <si>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</si>
  <si>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</si>
  <si>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</si>
  <si>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</si>
  <si>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</si>
  <si>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</si>
  <si>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</si>
  <si>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</si>
  <si>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</si>
  <si>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</si>
  <si>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</si>
  <si>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</si>
  <si>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</si>
  <si>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</si>
  <si>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</si>
  <si>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</si>
  <si>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</si>
  <si>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</si>
  <si>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</si>
  <si>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</si>
  <si>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</si>
  <si>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</si>
  <si>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</si>
  <si>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</si>
  <si>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</si>
  <si>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</si>
  <si>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</si>
  <si>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</si>
  <si>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</si>
  <si>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</si>
  <si>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</si>
  <si>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</si>
  <si>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</si>
  <si>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</si>
  <si>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</si>
  <si>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</si>
  <si>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</si>
  <si>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</si>
  <si>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</si>
  <si>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</si>
  <si>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</si>
  <si>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</si>
  <si>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</si>
  <si>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</si>
  <si>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</si>
  <si>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</si>
  <si>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</si>
  <si>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</si>
  <si>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</si>
  <si>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</si>
  <si>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</si>
  <si>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</si>
  <si>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</si>
  <si>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</si>
  <si>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</si>
  <si>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</si>
  <si>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</si>
  <si>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</si>
  <si>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</si>
  <si>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</si>
  <si>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</si>
  <si>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</si>
  <si>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</si>
  <si>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</si>
  <si>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</si>
  <si>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</si>
  <si>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</si>
  <si>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</si>
  <si>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</si>
  <si>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</si>
  <si>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</si>
  <si>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</si>
  <si>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</si>
  <si>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</si>
  <si>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</si>
  <si>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</si>
  <si>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</si>
  <si>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</si>
  <si>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</si>
  <si>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</si>
  <si>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</si>
  <si>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</si>
  <si>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</si>
  <si>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</si>
  <si>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</si>
  <si>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</si>
  <si>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</si>
  <si>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</si>
  <si>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</si>
  <si>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</si>
  <si>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</si>
  <si>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</si>
  <si>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</si>
  <si>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</si>
  <si>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</si>
  <si>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</si>
  <si>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</si>
  <si>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</si>
  <si>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</si>
  <si>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</si>
  <si>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</si>
  <si>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</si>
  <si>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</si>
  <si>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</si>
  <si>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</si>
  <si>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</si>
  <si>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</si>
  <si>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</si>
  <si>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</si>
  <si>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</si>
  <si>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</si>
  <si>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</si>
  <si>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</si>
  <si>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</si>
  <si>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</si>
  <si>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</si>
  <si>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</si>
  <si>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</si>
  <si>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</si>
  <si>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</si>
  <si>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</si>
  <si>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</si>
  <si>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</si>
  <si>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</si>
  <si>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</si>
  <si>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</si>
  <si>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</si>
  <si>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</si>
  <si>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</si>
  <si>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</si>
  <si>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</si>
  <si>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</si>
  <si>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</si>
  <si>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</si>
  <si>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</si>
  <si>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</si>
  <si>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</si>
  <si>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</si>
  <si>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</si>
  <si>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</si>
  <si>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</si>
  <si>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</si>
  <si>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</si>
  <si>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</si>
  <si>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</si>
  <si>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</si>
  <si>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</si>
  <si>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</si>
  <si>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</si>
  <si>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</si>
  <si>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</si>
  <si>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</si>
  <si>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</si>
  <si>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</si>
  <si>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</si>
  <si>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</si>
  <si>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</si>
  <si>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</si>
  <si>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</si>
  <si>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</si>
  <si>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</si>
  <si>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</si>
  <si>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</si>
  <si>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</si>
  <si>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</si>
  <si>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</si>
  <si>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</si>
  <si>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</si>
  <si>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</si>
  <si>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</si>
  <si>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</si>
  <si>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</si>
  <si>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</si>
  <si>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</si>
  <si>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</si>
  <si>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</si>
  <si>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</si>
  <si>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</si>
  <si>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</si>
  <si>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</si>
  <si>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</si>
  <si>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</si>
  <si>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</si>
  <si>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</si>
  <si>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</si>
  <si>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</si>
  <si>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</si>
  <si>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</si>
  <si>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</si>
  <si>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</si>
  <si>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</si>
  <si>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</si>
  <si>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</si>
  <si>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</si>
  <si>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</si>
  <si>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</si>
  <si>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</si>
  <si>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</si>
  <si>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</si>
  <si>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</si>
  <si>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</si>
  <si>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</si>
  <si>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</si>
  <si>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</si>
  <si>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</si>
  <si>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</si>
  <si>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</si>
  <si>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</si>
  <si>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</si>
  <si>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</si>
  <si>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</si>
  <si>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</si>
  <si>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</si>
  <si>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</si>
  <si>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</si>
  <si>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</si>
  <si>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</si>
  <si>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</si>
  <si>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</si>
  <si>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</si>
  <si>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</si>
  <si>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</si>
  <si>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</si>
  <si>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</si>
  <si>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</si>
  <si>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</si>
  <si>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</si>
  <si>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</si>
  <si>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</si>
  <si>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</si>
  <si>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</si>
  <si>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</si>
  <si>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</si>
  <si>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</si>
  <si>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</si>
  <si>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</si>
  <si>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</si>
  <si>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</si>
  <si>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</si>
  <si>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</si>
  <si>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</si>
  <si>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</si>
  <si>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</si>
  <si>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</si>
  <si>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</si>
  <si>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</si>
  <si>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</si>
  <si>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</si>
  <si>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</si>
  <si>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</si>
  <si>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</si>
  <si>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</si>
  <si>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</si>
  <si>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</si>
  <si>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</si>
  <si>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</si>
  <si>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</si>
  <si>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</si>
  <si>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</si>
  <si>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</si>
  <si>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</si>
  <si>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</si>
  <si>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</si>
  <si>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</si>
  <si>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</si>
  <si>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</si>
  <si>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</si>
  <si>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</si>
  <si>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</si>
  <si>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</si>
  <si>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</si>
  <si>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</si>
  <si>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</si>
  <si>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</si>
  <si>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</si>
  <si>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</si>
  <si>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</si>
  <si>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</si>
  <si>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</si>
  <si>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</si>
  <si>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</si>
  <si>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</si>
  <si>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</si>
  <si>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</si>
  <si>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</si>
  <si>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</si>
  <si>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</si>
  <si>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</si>
  <si>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</si>
  <si>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</si>
  <si>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</si>
  <si>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</si>
  <si>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</si>
  <si>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</si>
  <si>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</si>
  <si>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</si>
  <si>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</si>
  <si>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</si>
  <si>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</si>
  <si>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</si>
  <si>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</si>
  <si>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</si>
  <si>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</si>
  <si>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</si>
  <si>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</si>
  <si>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</si>
  <si>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</si>
  <si>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</si>
  <si>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</si>
  <si>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</si>
  <si>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</si>
  <si>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</si>
  <si>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</si>
  <si>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</si>
  <si>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</si>
  <si>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</si>
  <si>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</si>
  <si>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</si>
  <si>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</si>
  <si>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</si>
  <si>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</si>
  <si>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</si>
  <si>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</si>
  <si>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</si>
  <si>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</si>
  <si>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</si>
  <si>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</si>
  <si>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</si>
  <si>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</si>
  <si>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</si>
  <si>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</si>
  <si>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</si>
  <si>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</si>
  <si>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</si>
  <si>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</si>
  <si>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</si>
  <si>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</si>
  <si>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</si>
  <si>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</si>
  <si>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</si>
  <si>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</si>
  <si>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</si>
  <si>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</si>
  <si>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</si>
  <si>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</si>
  <si>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</si>
  <si>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</si>
  <si>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</si>
  <si>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</si>
  <si>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</si>
  <si>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</si>
  <si>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</si>
  <si>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</si>
  <si>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</si>
  <si>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</si>
  <si>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</si>
  <si>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</si>
  <si>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</si>
  <si>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</si>
  <si>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</si>
  <si>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</si>
  <si>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</si>
  <si>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</si>
  <si>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</si>
  <si>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</si>
  <si>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</si>
  <si>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</si>
  <si>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</si>
  <si>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</si>
  <si>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</si>
  <si>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</si>
  <si>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</si>
  <si>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</si>
  <si>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</si>
  <si>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</si>
  <si>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</si>
  <si>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</si>
  <si>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</si>
  <si>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</si>
  <si>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</si>
  <si>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</si>
  <si>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</si>
  <si>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</si>
  <si>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</si>
  <si>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</si>
  <si>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</si>
  <si>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</si>
  <si>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</si>
  <si>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</si>
  <si>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</si>
  <si>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</si>
  <si>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</si>
  <si>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</si>
  <si>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</si>
  <si>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</si>
  <si>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</si>
  <si>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</si>
  <si>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</si>
  <si>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</si>
  <si>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</si>
  <si>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</si>
  <si>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</si>
  <si>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</si>
  <si>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</si>
  <si>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</si>
  <si>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</si>
  <si>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</si>
  <si>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</si>
  <si>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</si>
  <si>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</si>
  <si>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</si>
  <si>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</si>
  <si>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</si>
  <si>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</si>
  <si>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</si>
  <si>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</si>
  <si>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</si>
  <si>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</si>
  <si>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</si>
  <si>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</si>
  <si>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</si>
  <si>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</si>
  <si>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</si>
  <si>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</si>
  <si>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</si>
  <si>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</si>
  <si>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</si>
  <si>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</si>
  <si>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</si>
  <si>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</si>
  <si>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</si>
  <si>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</si>
  <si>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</si>
  <si>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</si>
  <si>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</si>
  <si>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</si>
  <si>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</si>
  <si>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</si>
  <si>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</si>
  <si>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</si>
  <si>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</si>
  <si>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</si>
  <si>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</si>
  <si>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</si>
  <si>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</si>
  <si>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</si>
  <si>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</si>
  <si>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</si>
  <si>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</si>
  <si>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</si>
  <si>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</si>
  <si>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</si>
  <si>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</si>
  <si>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</si>
  <si>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</si>
  <si>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</si>
  <si>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</si>
  <si>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</si>
  <si>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</si>
  <si>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</si>
  <si>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</si>
  <si>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</si>
  <si>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</si>
  <si>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</si>
  <si>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</si>
  <si>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</si>
  <si>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</si>
  <si>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</si>
  <si>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</si>
  <si>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</si>
  <si>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</si>
  <si>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</si>
  <si>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</si>
  <si>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</si>
  <si>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</si>
  <si>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</si>
  <si>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</si>
  <si>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</si>
  <si>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</si>
  <si>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</si>
  <si>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</si>
  <si>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</si>
  <si>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</si>
  <si>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</si>
  <si>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</si>
  <si>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</si>
  <si>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</si>
  <si>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</si>
  <si>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</si>
  <si>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</si>
  <si>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</si>
  <si>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</si>
  <si>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</si>
  <si>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</si>
  <si>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</si>
  <si>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</si>
  <si>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</si>
  <si>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</si>
  <si>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</si>
  <si>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</si>
  <si>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</si>
  <si>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</si>
  <si>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</si>
  <si>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</si>
  <si>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</si>
  <si>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</si>
  <si>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</si>
  <si>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</si>
  <si>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</si>
  <si>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</si>
  <si>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</si>
  <si>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</si>
  <si>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</si>
  <si>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</si>
  <si>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</si>
  <si>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</si>
  <si>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</si>
  <si>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</si>
  <si>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</si>
  <si>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</si>
  <si>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</si>
  <si>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</si>
  <si>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</si>
  <si>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</si>
  <si>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</si>
  <si>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</si>
  <si>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</si>
  <si>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</si>
  <si>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</si>
  <si>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</si>
  <si>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</si>
  <si>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</si>
  <si>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</si>
  <si>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</si>
  <si>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</si>
  <si>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</si>
  <si>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</si>
  <si>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</si>
  <si>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</si>
  <si>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</si>
  <si>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</si>
  <si>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</si>
  <si>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</si>
  <si>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</si>
  <si>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</si>
  <si>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</si>
  <si>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</si>
  <si>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</si>
  <si>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</si>
  <si>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</si>
  <si>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</si>
  <si>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</si>
  <si>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</si>
  <si>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</si>
  <si>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</si>
  <si>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</si>
  <si>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</si>
  <si>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</si>
  <si>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</si>
  <si>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</si>
  <si>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</si>
  <si>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</si>
  <si>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</si>
  <si>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</si>
  <si>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</si>
  <si>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</si>
  <si>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</si>
  <si>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</si>
  <si>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</si>
  <si>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</si>
  <si>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</si>
  <si>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</si>
  <si>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</si>
  <si>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</si>
  <si>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</si>
  <si>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</si>
  <si>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</si>
  <si>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</si>
  <si>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</si>
  <si>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</si>
  <si>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</si>
  <si>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</si>
  <si>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</si>
  <si>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</si>
  <si>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</si>
  <si>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</si>
  <si>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</si>
  <si>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</si>
  <si>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</si>
  <si>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</si>
  <si>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</si>
  <si>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</si>
  <si>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</si>
  <si>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</si>
  <si>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</si>
  <si>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</si>
  <si>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</si>
  <si>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</si>
  <si>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</si>
  <si>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</si>
  <si>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</si>
  <si>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</si>
  <si>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</si>
  <si>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</si>
  <si>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</si>
  <si>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</si>
  <si>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</si>
  <si>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</si>
  <si>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</si>
  <si>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</si>
  <si>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</si>
  <si>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</si>
  <si>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</si>
  <si>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</si>
  <si>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</si>
  <si>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</si>
  <si>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</si>
  <si>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</si>
  <si>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</si>
  <si>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</si>
  <si>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</si>
  <si>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</si>
  <si>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</si>
  <si>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</si>
  <si>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</si>
  <si>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</si>
  <si>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</si>
  <si>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</si>
  <si>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</si>
  <si>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</si>
  <si>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</si>
  <si>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</si>
  <si>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</si>
  <si>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</si>
  <si>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</si>
  <si>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</si>
  <si>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</si>
  <si>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</si>
  <si>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</si>
  <si>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</si>
  <si>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</si>
  <si>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</si>
  <si>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</si>
  <si>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</si>
  <si>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</si>
  <si>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</si>
  <si>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</si>
  <si>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</si>
  <si>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</si>
  <si>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</si>
  <si>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</si>
  <si>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</si>
  <si>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</si>
  <si>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</si>
  <si>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</si>
  <si>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</si>
  <si>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</si>
  <si>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</si>
  <si>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</si>
  <si>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</si>
  <si>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</si>
  <si>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</si>
  <si>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</si>
  <si>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</si>
  <si>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</si>
  <si>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</si>
  <si>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</si>
  <si>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</si>
  <si>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</si>
  <si>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</si>
  <si>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</si>
  <si>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</si>
  <si>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</si>
  <si>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</si>
  <si>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</si>
  <si>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</si>
  <si>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</si>
  <si>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</si>
  <si>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</si>
  <si>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</si>
  <si>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</si>
  <si>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</si>
  <si>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</si>
  <si>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</si>
  <si>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</si>
  <si>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</si>
  <si>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</si>
  <si>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</si>
  <si>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</si>
  <si>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</si>
  <si>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</si>
  <si>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</si>
  <si>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</si>
  <si>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</si>
  <si>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</si>
  <si>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</si>
  <si>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</si>
  <si>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</si>
  <si>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</si>
  <si>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</si>
  <si>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</si>
  <si>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</si>
  <si>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</si>
  <si>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</si>
  <si>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</si>
  <si>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</si>
  <si>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</si>
  <si>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</si>
  <si>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</si>
  <si>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</si>
  <si>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</si>
  <si>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</si>
  <si>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</si>
  <si>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</si>
  <si>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</si>
  <si>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</si>
  <si>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</si>
  <si>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</si>
  <si>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</si>
  <si>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</si>
  <si>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</si>
  <si>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</si>
  <si>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</si>
  <si>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</si>
  <si>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</si>
  <si>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</si>
  <si>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</si>
  <si>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</si>
  <si>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</si>
  <si>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</si>
  <si>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</si>
  <si>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</si>
  <si>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</si>
  <si>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</si>
  <si>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</si>
  <si>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</si>
  <si>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</si>
  <si>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</si>
  <si>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</si>
  <si>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</si>
  <si>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</si>
  <si>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</si>
  <si>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</si>
  <si>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</si>
  <si>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</si>
  <si>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</si>
  <si>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</si>
  <si>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</si>
  <si>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</si>
  <si>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</si>
  <si>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</si>
  <si>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</si>
  <si>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</si>
  <si>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</si>
  <si>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</si>
  <si>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</si>
  <si>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</si>
  <si>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</si>
  <si>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</si>
  <si>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</si>
  <si>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</si>
  <si>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</si>
  <si>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</si>
  <si>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</si>
  <si>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</si>
  <si>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</si>
  <si>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</si>
  <si>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</si>
  <si>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</si>
  <si>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</si>
  <si>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</si>
  <si>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</si>
  <si>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</si>
  <si>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</si>
  <si>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</si>
  <si>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</si>
  <si>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</si>
  <si>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</si>
  <si>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</si>
  <si>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</si>
  <si>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</si>
  <si>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</si>
  <si>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</si>
  <si>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</si>
  <si>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</si>
  <si>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</si>
  <si>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</si>
  <si>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</si>
  <si>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</si>
  <si>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</si>
  <si>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</si>
  <si>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</si>
  <si>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</si>
  <si>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</si>
  <si>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</si>
  <si>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</si>
  <si>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</si>
  <si>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</si>
  <si>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</si>
  <si>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</si>
  <si>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</si>
  <si>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</si>
  <si>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</si>
  <si>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</si>
  <si>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</si>
  <si>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</si>
  <si>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</si>
  <si>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</si>
  <si>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</si>
  <si>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</si>
  <si>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</si>
  <si>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</si>
  <si>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</si>
  <si>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</si>
  <si>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</si>
  <si>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</si>
  <si>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</si>
  <si>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</si>
  <si>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</si>
  <si>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</si>
  <si>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</si>
  <si>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</si>
  <si>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</si>
  <si>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</si>
  <si>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</si>
  <si>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</si>
  <si>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</si>
  <si>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</si>
  <si>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</si>
  <si>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</si>
  <si>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</si>
  <si>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</si>
  <si>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</si>
  <si>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</si>
  <si>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</si>
  <si>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</si>
  <si>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</si>
  <si>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</si>
  <si>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</si>
  <si>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</si>
  <si>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</si>
  <si>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</si>
  <si>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</si>
  <si>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</si>
  <si>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</si>
  <si>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</si>
  <si>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</si>
  <si>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</si>
  <si>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</si>
  <si>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</si>
  <si>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</si>
  <si>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</si>
  <si>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</si>
  <si>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</si>
  <si>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</si>
  <si>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</si>
  <si>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</si>
  <si>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</si>
  <si>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</si>
  <si>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</si>
  <si>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</si>
  <si>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</si>
  <si>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</si>
  <si>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</si>
  <si>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</si>
  <si>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</si>
  <si>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</si>
  <si>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</si>
  <si>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</si>
  <si>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</si>
  <si>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</si>
  <si>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</si>
  <si>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</si>
  <si>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</si>
  <si>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</si>
  <si>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</si>
  <si>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</si>
  <si>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</si>
  <si>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</si>
  <si>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</si>
  <si>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</si>
  <si>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</si>
  <si>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</si>
  <si>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</si>
  <si>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</si>
  <si>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</si>
  <si>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</si>
  <si>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</si>
  <si>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</si>
  <si>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</si>
  <si>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</si>
  <si>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</si>
  <si>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</si>
  <si>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</si>
  <si>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</si>
  <si>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</si>
  <si>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</si>
  <si>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</si>
  <si>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</si>
  <si>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</si>
  <si>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</si>
  <si>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</si>
  <si>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</si>
  <si>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</si>
  <si>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</si>
  <si>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</si>
  <si>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</si>
  <si>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</si>
  <si>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</si>
  <si>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</si>
  <si>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</si>
  <si>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</si>
  <si>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</si>
  <si>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</si>
  <si>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</si>
  <si>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</si>
  <si>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</si>
  <si>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</si>
  <si>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</si>
  <si>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</si>
  <si>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</si>
  <si>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</si>
  <si>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</si>
  <si>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</si>
  <si>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</si>
  <si>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</si>
  <si>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</si>
  <si>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</si>
  <si>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</si>
  <si>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</si>
  <si>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</si>
  <si>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</si>
  <si>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</si>
  <si>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</si>
  <si>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</si>
  <si>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</si>
  <si>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</si>
  <si>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</si>
  <si>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</si>
  <si>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</si>
  <si>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</si>
  <si>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</si>
  <si>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</si>
  <si>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</si>
  <si>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</si>
  <si>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</si>
  <si>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</si>
  <si>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</si>
  <si>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</si>
  <si>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</si>
  <si>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</si>
  <si>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</si>
  <si>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</si>
  <si>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</si>
  <si>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</si>
  <si>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</si>
  <si>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</si>
  <si>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</si>
  <si>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</si>
  <si>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</si>
  <si>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</si>
  <si>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</si>
  <si>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</si>
  <si>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</si>
  <si>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</si>
  <si>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</si>
  <si>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</si>
  <si>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</si>
  <si>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</si>
  <si>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</si>
  <si>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</si>
  <si>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</si>
  <si>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</si>
  <si>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</si>
  <si>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</si>
  <si>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</si>
  <si>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</si>
  <si>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</si>
  <si>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</si>
  <si>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</si>
  <si>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</si>
  <si>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</si>
  <si>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</si>
  <si>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</si>
  <si>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</si>
  <si>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</si>
  <si>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</si>
  <si>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</si>
  <si>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</si>
  <si>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</si>
  <si>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</si>
  <si>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</si>
  <si>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</si>
  <si>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</si>
  <si>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</si>
  <si>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</si>
  <si>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</si>
  <si>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</si>
  <si>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</si>
  <si>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</si>
  <si>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</si>
  <si>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</si>
  <si>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</si>
  <si>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</si>
  <si>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</si>
  <si>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</si>
  <si>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</si>
  <si>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</si>
  <si>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</si>
  <si>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</si>
  <si>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</si>
  <si>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</si>
  <si>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</si>
  <si>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</si>
  <si>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</si>
  <si>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</si>
  <si>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</si>
  <si>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</si>
  <si>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</si>
  <si>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</si>
  <si>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</si>
  <si>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</si>
  <si>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</si>
  <si>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</si>
  <si>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</si>
  <si>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</si>
  <si>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</si>
  <si>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</si>
  <si>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</si>
  <si>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</si>
  <si>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</si>
  <si>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</si>
  <si>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</si>
  <si>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</si>
  <si>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</si>
  <si>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</si>
  <si>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</si>
  <si>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</si>
  <si>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</si>
  <si>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</si>
  <si>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</si>
  <si>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</si>
  <si>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</si>
  <si>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</si>
  <si>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</si>
  <si>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</si>
  <si>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</si>
  <si>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</si>
  <si>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</si>
  <si>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</si>
  <si>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</si>
  <si>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</si>
  <si>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</si>
  <si>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</si>
  <si>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</si>
  <si>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</si>
  <si>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</si>
  <si>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</si>
  <si>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</si>
  <si>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</si>
  <si>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</si>
  <si>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</si>
  <si>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</si>
  <si>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</si>
  <si>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</si>
  <si>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</si>
  <si>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</si>
  <si>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</si>
  <si>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</si>
  <si>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</si>
  <si>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</si>
  <si>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</si>
  <si>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</si>
  <si>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</si>
  <si>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</si>
  <si>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</si>
  <si>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</si>
  <si>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</si>
  <si>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</si>
  <si>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</si>
  <si>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</si>
  <si>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</si>
  <si>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</si>
  <si>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</si>
  <si>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</si>
  <si>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</si>
  <si>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</si>
  <si>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</si>
  <si>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</si>
  <si>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</si>
  <si>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</si>
  <si>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</si>
  <si>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</si>
  <si>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</si>
  <si>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</si>
  <si>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</si>
  <si>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</si>
  <si>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</si>
  <si>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</si>
  <si>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</si>
  <si>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</si>
  <si>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</si>
  <si>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</si>
  <si>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</si>
  <si>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</si>
  <si>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</si>
  <si>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</si>
  <si>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</si>
  <si>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</si>
  <si>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</si>
  <si>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</si>
  <si>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</si>
  <si>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</si>
  <si>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</si>
  <si>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</si>
  <si>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</si>
  <si>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</si>
  <si>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</si>
  <si>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</si>
  <si>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</si>
  <si>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</si>
  <si>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</si>
  <si>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</si>
  <si>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</si>
  <si>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</si>
  <si>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</si>
  <si>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</si>
  <si>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</si>
  <si>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</si>
  <si>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</si>
  <si>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</si>
  <si>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</si>
  <si>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</si>
  <si>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</si>
  <si>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</si>
  <si>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</si>
  <si>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</si>
  <si>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</si>
  <si>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</si>
  <si>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</si>
  <si>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</si>
  <si>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</si>
  <si>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</si>
  <si>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</si>
  <si>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</si>
  <si>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</si>
  <si>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</si>
  <si>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</si>
  <si>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</si>
  <si>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</si>
  <si>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</si>
  <si>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</si>
  <si>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</si>
  <si>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</si>
  <si>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</si>
  <si>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</si>
  <si>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</si>
  <si>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</si>
  <si>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</si>
  <si>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</si>
  <si>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</si>
  <si>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</si>
  <si>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</si>
  <si>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</si>
  <si>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</si>
  <si>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</si>
  <si>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</si>
  <si>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</si>
  <si>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</si>
  <si>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</si>
  <si>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</si>
  <si>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</si>
  <si>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</si>
  <si>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</si>
  <si>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</si>
  <si>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</si>
  <si>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</si>
  <si>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</si>
  <si>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</si>
  <si>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</si>
  <si>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</si>
  <si>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</si>
  <si>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</si>
  <si>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</si>
  <si>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</si>
  <si>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</si>
  <si>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</si>
  <si>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</si>
  <si>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</si>
  <si>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</si>
  <si>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</si>
  <si>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</si>
  <si>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</si>
  <si>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</si>
  <si>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</si>
  <si>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</si>
  <si>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</si>
  <si>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</si>
  <si>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</si>
  <si>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</si>
  <si>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</si>
  <si>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</si>
  <si>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</si>
  <si>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</si>
  <si>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</si>
  <si>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</si>
  <si>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</si>
  <si>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</si>
  <si>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</si>
  <si>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</si>
  <si>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</si>
  <si>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</si>
  <si>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</si>
  <si>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</si>
  <si>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</si>
  <si>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</si>
  <si>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</si>
  <si>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</si>
  <si>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</si>
  <si>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</si>
  <si>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</si>
  <si>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</si>
  <si>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</si>
  <si>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</si>
  <si>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</si>
  <si>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</si>
  <si>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</si>
  <si>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</si>
  <si>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</si>
  <si>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</si>
  <si>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</si>
  <si>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</si>
  <si>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</si>
  <si>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</si>
  <si>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</si>
  <si>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</si>
  <si>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</si>
  <si>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</si>
  <si>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</si>
  <si>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</si>
  <si>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</si>
  <si>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</si>
  <si>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</si>
  <si>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</si>
  <si>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</si>
  <si>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</si>
  <si>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</si>
  <si>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</si>
  <si>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</si>
  <si>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</si>
  <si>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</si>
  <si>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</si>
  <si>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</si>
  <si>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</si>
  <si>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</si>
  <si>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</si>
  <si>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</si>
  <si>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</si>
  <si>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</si>
  <si>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</si>
  <si>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</si>
  <si>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</si>
  <si>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</si>
  <si>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</si>
  <si>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</si>
  <si>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</si>
  <si>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</si>
  <si>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</si>
  <si>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</si>
  <si>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</si>
  <si>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</si>
  <si>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</si>
  <si>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</si>
  <si>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</si>
  <si>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</si>
  <si>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</si>
  <si>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</si>
  <si>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</si>
  <si>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</si>
  <si>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</si>
  <si>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</si>
  <si>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</si>
  <si>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</si>
  <si>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</si>
  <si>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</si>
  <si>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</si>
  <si>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</si>
  <si>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</si>
  <si>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</si>
  <si>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</si>
  <si>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</si>
  <si>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</si>
  <si>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</si>
  <si>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</si>
  <si>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</si>
  <si>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</si>
  <si>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</si>
  <si>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</si>
  <si>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</si>
  <si>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</si>
  <si>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</si>
  <si>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</si>
  <si>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</si>
  <si>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</si>
  <si>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</si>
  <si>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</si>
  <si>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</si>
  <si>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</si>
  <si>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</si>
  <si>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</si>
  <si>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</si>
  <si>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</si>
  <si>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</si>
  <si>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</si>
  <si>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</si>
  <si>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</si>
  <si>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</si>
  <si>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</si>
  <si>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</si>
  <si>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</si>
  <si>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</si>
  <si>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</si>
  <si>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</si>
  <si>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</si>
  <si>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</si>
  <si>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</si>
  <si>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</si>
  <si>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</si>
  <si>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</si>
  <si>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</si>
  <si>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</si>
  <si>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</si>
  <si>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</si>
  <si>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</si>
  <si>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</si>
  <si>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</si>
  <si>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</si>
  <si>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</si>
  <si>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</si>
  <si>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</si>
  <si>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</si>
  <si>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</si>
  <si>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</si>
  <si>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</si>
  <si>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</si>
  <si>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</si>
  <si>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</si>
  <si>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</si>
  <si>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</si>
  <si>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</si>
  <si>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</si>
  <si>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</si>
  <si>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</si>
  <si>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</si>
  <si>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</si>
  <si>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</si>
  <si>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</si>
  <si>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</si>
  <si>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</si>
  <si>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</si>
  <si>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</si>
  <si>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</si>
  <si>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</si>
  <si>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</si>
  <si>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</si>
  <si>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</si>
  <si>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</si>
  <si>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</si>
  <si>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</si>
  <si>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</si>
  <si>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</si>
  <si>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</si>
  <si>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</si>
  <si>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</si>
  <si>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</si>
  <si>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</si>
  <si>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</si>
  <si>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</si>
  <si>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</si>
  <si>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</si>
  <si>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</si>
  <si>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</si>
  <si>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</si>
  <si>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</si>
  <si>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</si>
  <si>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</si>
  <si>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</si>
  <si>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</si>
  <si>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</si>
  <si>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</si>
  <si>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</si>
  <si>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</si>
  <si>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</si>
  <si>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</si>
  <si>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</si>
  <si>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</si>
  <si>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</si>
  <si>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</si>
  <si>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</si>
  <si>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</si>
  <si>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</si>
  <si>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</si>
  <si>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</si>
  <si>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</si>
  <si>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</si>
  <si>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</si>
  <si>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</si>
  <si>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</si>
  <si>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</si>
  <si>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</si>
  <si>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</si>
  <si>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</si>
  <si>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</si>
  <si>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</si>
  <si>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</si>
  <si>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</si>
  <si>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</si>
  <si>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</si>
  <si>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</si>
  <si>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</si>
  <si>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</si>
  <si>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</si>
  <si>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</si>
  <si>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</si>
  <si>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</si>
  <si>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</si>
  <si>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</si>
  <si>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</si>
  <si>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</si>
  <si>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</si>
  <si>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</si>
  <si>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</si>
  <si>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</si>
  <si>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</si>
  <si>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</si>
  <si>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</si>
  <si>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</si>
  <si>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</si>
  <si>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</si>
  <si>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</si>
  <si>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</si>
  <si>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</si>
  <si>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</si>
  <si>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</si>
  <si>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</si>
  <si>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</si>
  <si>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</si>
  <si>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</si>
  <si>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</si>
  <si>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</si>
  <si>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</si>
  <si>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</si>
  <si>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</si>
  <si>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</si>
  <si>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</si>
  <si>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</si>
  <si>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</si>
  <si>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</si>
  <si>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</si>
  <si>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</si>
  <si>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</si>
  <si>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</si>
  <si>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</si>
  <si>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</si>
  <si>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</si>
  <si>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</si>
  <si>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</si>
  <si>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</si>
  <si>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</si>
  <si>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</si>
  <si>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</si>
  <si>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</si>
  <si>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</si>
  <si>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</si>
  <si>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</si>
  <si>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</si>
  <si>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</si>
  <si>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</si>
  <si>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</si>
  <si>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</si>
  <si>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</si>
  <si>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</si>
  <si>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</si>
  <si>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</si>
  <si>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</si>
  <si>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</si>
  <si>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</si>
  <si>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</si>
  <si>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</si>
  <si>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</si>
  <si>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</si>
  <si>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</si>
  <si>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</si>
  <si>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</si>
  <si>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</si>
  <si>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</si>
  <si>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</si>
  <si>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</si>
  <si>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</si>
  <si>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</si>
  <si>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</si>
  <si>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</si>
  <si>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</si>
  <si>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</si>
  <si>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</si>
  <si>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</si>
  <si>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</si>
  <si>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</si>
  <si>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</si>
  <si>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</si>
  <si>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</si>
  <si>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</si>
  <si>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</si>
  <si>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</si>
  <si>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</si>
  <si>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</si>
  <si>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</si>
  <si>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</si>
  <si>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</si>
  <si>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</si>
  <si>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</si>
  <si>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</si>
  <si>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</si>
  <si>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</si>
  <si>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</si>
  <si>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</si>
  <si>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</si>
  <si>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</si>
  <si>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</si>
  <si>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</si>
  <si>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</si>
  <si>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</si>
  <si>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</si>
  <si>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</si>
  <si>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</si>
  <si>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</si>
  <si>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</si>
  <si>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</si>
  <si>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</si>
  <si>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</si>
  <si>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</si>
  <si>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</si>
  <si>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</si>
  <si>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</si>
  <si>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</si>
  <si>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</si>
  <si>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</si>
  <si>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</si>
  <si>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</si>
  <si>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</si>
  <si>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</si>
  <si>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</si>
  <si>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</si>
  <si>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</si>
  <si>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</si>
  <si>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</si>
  <si>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</si>
  <si>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</si>
  <si>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</si>
  <si>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</si>
  <si>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</si>
  <si>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</si>
  <si>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</si>
  <si>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</si>
  <si>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</si>
  <si>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</si>
  <si>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</si>
  <si>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</si>
  <si>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</si>
  <si>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</si>
  <si>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</si>
  <si>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</si>
  <si>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</si>
  <si>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</si>
  <si>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</si>
  <si>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</si>
  <si>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</si>
  <si>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</si>
  <si>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</si>
  <si>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</si>
  <si>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</si>
  <si>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</si>
  <si>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</si>
  <si>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</si>
  <si>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</si>
  <si>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</si>
  <si>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</si>
  <si>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</si>
  <si>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</si>
  <si>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</si>
  <si>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</si>
  <si>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</si>
  <si>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</si>
  <si>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</si>
  <si>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</si>
  <si>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</si>
  <si>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</si>
  <si>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</si>
  <si>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</si>
  <si>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</si>
  <si>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</si>
  <si>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</si>
  <si>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</si>
  <si>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</si>
  <si>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</si>
  <si>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</si>
  <si>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</si>
  <si>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</si>
  <si>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</si>
  <si>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</si>
  <si>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</si>
  <si>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</si>
  <si>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</si>
  <si>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</si>
  <si>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</si>
  <si>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</si>
  <si>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</si>
  <si>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</si>
  <si>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</si>
  <si>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</si>
  <si>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</si>
  <si>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</si>
  <si>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</si>
  <si>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</si>
  <si>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</si>
  <si>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</si>
  <si>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</si>
  <si>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</si>
  <si>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</si>
  <si>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</si>
  <si>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</si>
  <si>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</si>
  <si>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</si>
  <si>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</si>
  <si>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</si>
  <si>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</si>
  <si>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</si>
  <si>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</si>
  <si>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</si>
  <si>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</si>
  <si>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</si>
  <si>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</si>
  <si>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</si>
  <si>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</si>
  <si>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</si>
  <si>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</si>
  <si>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</si>
  <si>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</si>
  <si>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</si>
  <si>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</si>
  <si>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</si>
  <si>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</si>
  <si>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</si>
  <si>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</si>
  <si>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</si>
  <si>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</si>
  <si>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</si>
  <si>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</si>
  <si>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</si>
  <si>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</si>
  <si>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</si>
  <si>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</si>
  <si>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</si>
  <si>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</si>
  <si>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</si>
  <si>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</si>
  <si>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</si>
  <si>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</si>
  <si>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</si>
  <si>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</si>
  <si>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</si>
  <si>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</si>
  <si>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</si>
  <si>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</si>
  <si>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</si>
  <si>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</si>
  <si>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</si>
  <si>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</si>
  <si>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</si>
  <si>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</si>
  <si>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</si>
  <si>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</si>
  <si>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</si>
  <si>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</si>
  <si>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</si>
  <si>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</si>
  <si>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</si>
  <si>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</si>
  <si>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</si>
  <si>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</si>
  <si>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</si>
  <si>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</si>
  <si>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</si>
  <si>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</si>
  <si>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</si>
  <si>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</si>
  <si>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</si>
  <si>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</si>
  <si>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</si>
  <si>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</si>
  <si>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</si>
  <si>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</si>
  <si>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</si>
  <si>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</si>
  <si>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</si>
  <si>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</si>
  <si>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</si>
  <si>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</si>
  <si>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</si>
  <si>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</si>
  <si>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</si>
  <si>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</si>
  <si>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</si>
  <si>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</si>
  <si>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</si>
  <si>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</si>
  <si>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</si>
  <si>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</si>
  <si>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</si>
  <si>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</si>
  <si>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</si>
  <si>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</si>
  <si>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</si>
  <si>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</si>
  <si>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</si>
  <si>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</si>
  <si>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</si>
  <si>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</si>
  <si>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</si>
  <si>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</si>
  <si>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</si>
  <si>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</si>
  <si>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</si>
  <si>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</si>
  <si>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</si>
  <si>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</si>
  <si>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</si>
  <si>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</si>
  <si>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</si>
  <si>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</si>
  <si>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</si>
  <si>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</si>
  <si>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</si>
  <si>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</si>
  <si>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</si>
  <si>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</si>
  <si>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</si>
  <si>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</si>
  <si>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</si>
  <si>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</si>
  <si>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</si>
  <si>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</si>
  <si>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</si>
  <si>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</si>
  <si>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</si>
  <si>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</si>
  <si>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</si>
  <si>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</si>
  <si>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</si>
  <si>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</si>
  <si>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</si>
  <si>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</si>
  <si>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</si>
  <si>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</si>
  <si>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</si>
  <si>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</si>
  <si>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</si>
  <si>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</si>
  <si>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</si>
  <si>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</si>
  <si>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</si>
  <si>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</si>
  <si>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</si>
  <si>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</si>
  <si>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</si>
  <si>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</si>
  <si>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</si>
  <si>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</si>
  <si>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</si>
  <si>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</si>
  <si>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</si>
  <si>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</si>
  <si>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</si>
  <si>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</si>
  <si>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</si>
  <si>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</si>
  <si>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</si>
  <si>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</si>
  <si>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</si>
  <si>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</si>
  <si>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</si>
  <si>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</si>
  <si>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</si>
  <si>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</si>
  <si>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</si>
  <si>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</si>
  <si>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</si>
  <si>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</si>
  <si>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</si>
  <si>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</si>
  <si>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</si>
  <si>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</si>
  <si>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</si>
  <si>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</si>
  <si>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</si>
  <si>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</si>
  <si>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</si>
  <si>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</si>
  <si>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</si>
  <si>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</si>
  <si>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</si>
  <si>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</si>
  <si>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</si>
  <si>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</si>
  <si>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</si>
  <si>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</si>
  <si>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</si>
  <si>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</si>
  <si>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</si>
  <si>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</si>
  <si>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</si>
  <si>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</si>
  <si>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</si>
  <si>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</si>
  <si>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</si>
  <si>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</si>
  <si>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</si>
  <si>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</si>
  <si>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</si>
  <si>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</si>
  <si>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</si>
  <si>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</si>
  <si>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</si>
  <si>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</si>
  <si>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</si>
  <si>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</si>
  <si>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</si>
  <si>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</si>
  <si>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</si>
  <si>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</si>
  <si>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</si>
  <si>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</si>
  <si>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</si>
  <si>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</si>
  <si>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</si>
  <si>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</si>
  <si>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</si>
  <si>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</si>
  <si>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</si>
  <si>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</si>
  <si>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</si>
  <si>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</si>
  <si>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</si>
  <si>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</si>
  <si>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</si>
  <si>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</si>
  <si>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</si>
  <si>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</si>
  <si>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</si>
  <si>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</si>
  <si>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</si>
  <si>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</si>
  <si>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</si>
  <si>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</si>
  <si>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</si>
  <si>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</si>
  <si>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</si>
  <si>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</si>
  <si>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</si>
  <si>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</si>
  <si>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</si>
  <si>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</si>
  <si>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</si>
  <si>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</si>
  <si>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</si>
  <si>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</si>
  <si>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</si>
  <si>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</si>
  <si>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</si>
  <si>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</si>
  <si>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</si>
  <si>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</si>
  <si>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</si>
  <si>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</si>
  <si>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</si>
  <si>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</si>
  <si>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</si>
  <si>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</si>
  <si>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</si>
  <si>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</si>
  <si>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</si>
  <si>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</si>
  <si>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</si>
  <si>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</si>
  <si>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</si>
  <si>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</si>
  <si>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</si>
  <si>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</si>
  <si>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</si>
  <si>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</si>
  <si>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</si>
  <si>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</si>
  <si>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</si>
  <si>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</si>
  <si>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</si>
  <si>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</si>
  <si>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</si>
  <si>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</si>
  <si>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</si>
  <si>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</si>
  <si>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</si>
  <si>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</si>
  <si>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</si>
  <si>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</si>
  <si>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</si>
  <si>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</si>
  <si>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</si>
  <si>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</si>
  <si>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</si>
  <si>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</si>
  <si>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</si>
  <si>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</si>
  <si>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</si>
  <si>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</si>
  <si>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</si>
  <si>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</si>
  <si>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</si>
  <si>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</si>
  <si>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</si>
  <si>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</si>
  <si>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</si>
  <si>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</si>
  <si>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</si>
  <si>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</si>
  <si>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</si>
  <si>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</si>
  <si>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</si>
  <si>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</si>
  <si>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</si>
  <si>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</si>
  <si>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</si>
  <si>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</si>
  <si>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</si>
  <si>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</si>
  <si>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</si>
  <si>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</si>
  <si>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</si>
  <si>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</si>
  <si>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</si>
  <si>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</si>
  <si>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</si>
  <si>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</si>
  <si>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</si>
  <si>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</si>
  <si>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</si>
  <si>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</si>
  <si>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</si>
  <si>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</si>
  <si>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</si>
  <si>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</si>
  <si>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</si>
  <si>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</si>
  <si>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</si>
  <si>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</si>
  <si>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</si>
  <si>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</si>
  <si>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</si>
  <si>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</si>
  <si>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</si>
  <si>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</si>
  <si>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</si>
  <si>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</si>
  <si>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</si>
  <si>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</si>
  <si>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</si>
  <si>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</si>
  <si>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</si>
  <si>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</si>
  <si>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</si>
  <si>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</si>
  <si>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</si>
  <si>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</si>
  <si>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</si>
  <si>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</si>
  <si>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</si>
  <si>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</si>
  <si>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</si>
  <si>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</si>
  <si>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</si>
  <si>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</si>
  <si>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</si>
  <si>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</si>
  <si>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</si>
  <si>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</si>
  <si>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</si>
  <si>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</si>
  <si>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</si>
  <si>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</si>
  <si>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</si>
  <si>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</si>
  <si>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</si>
  <si>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</si>
  <si>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</si>
  <si>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</si>
  <si>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</si>
  <si>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</si>
  <si>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</si>
  <si>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</si>
  <si>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</si>
  <si>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</si>
  <si>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</si>
  <si>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</si>
  <si>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</si>
  <si>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</si>
  <si>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</si>
  <si>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</si>
  <si>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</si>
  <si>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</si>
  <si>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</si>
  <si>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</si>
  <si>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</si>
  <si>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</si>
  <si>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</si>
  <si>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</si>
  <si>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</si>
  <si>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</si>
  <si>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</si>
  <si>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</si>
  <si>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</si>
  <si>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</si>
  <si>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</si>
  <si>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</si>
  <si>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</si>
  <si>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</si>
  <si>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</si>
  <si>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</si>
  <si>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</si>
  <si>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</si>
  <si>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</si>
  <si>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</si>
  <si>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</si>
  <si>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</si>
  <si>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</si>
  <si>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</si>
  <si>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</si>
  <si>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</si>
  <si>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</si>
  <si>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</si>
  <si>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</si>
  <si>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</si>
  <si>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</si>
  <si>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</si>
  <si>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</si>
  <si>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</si>
  <si>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</si>
  <si>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</si>
  <si>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</si>
  <si>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</si>
  <si>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</si>
  <si>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</si>
  <si>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</si>
  <si>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</si>
  <si>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</si>
  <si>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</si>
  <si>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</si>
  <si>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</si>
  <si>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</si>
  <si>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</si>
  <si>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</si>
  <si>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</si>
  <si>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</si>
  <si>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</si>
  <si>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</si>
  <si>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</si>
  <si>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</si>
  <si>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</si>
  <si>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</si>
  <si>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</si>
  <si>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</si>
  <si>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</si>
  <si>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</si>
  <si>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</si>
  <si>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</si>
  <si>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</si>
  <si>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</si>
  <si>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</si>
  <si>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</si>
  <si>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</si>
  <si>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</si>
  <si>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</si>
  <si>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</si>
  <si>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</si>
  <si>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</si>
  <si>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</si>
  <si>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</si>
  <si>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</si>
  <si>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</si>
  <si>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</si>
  <si>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</si>
  <si>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</si>
  <si>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</si>
  <si>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</si>
  <si>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</si>
  <si>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</si>
  <si>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</si>
  <si>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</si>
  <si>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</si>
  <si>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</si>
  <si>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</si>
  <si>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</si>
  <si>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</si>
  <si>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</si>
  <si>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</si>
  <si>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</si>
  <si>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</si>
  <si>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</si>
  <si>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</si>
  <si>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</si>
  <si>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</si>
  <si>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</si>
  <si>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</si>
  <si>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</si>
  <si>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</si>
  <si>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</si>
  <si>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</si>
  <si>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</si>
  <si>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</si>
  <si>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</si>
  <si>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</si>
  <si>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</si>
  <si>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</si>
  <si>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</si>
  <si>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</si>
  <si>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</si>
  <si>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</si>
  <si>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</si>
  <si>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</si>
  <si>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</si>
  <si>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</si>
  <si>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</si>
  <si>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</si>
  <si>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</si>
  <si>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</si>
  <si>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</si>
  <si>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</si>
  <si>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</si>
  <si>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</si>
  <si>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</si>
  <si>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</si>
  <si>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</si>
  <si>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</si>
  <si>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</si>
  <si>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</si>
  <si>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</si>
  <si>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</si>
  <si>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</si>
  <si>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</si>
  <si>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</si>
  <si>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</si>
  <si>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</si>
  <si>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</si>
  <si>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</si>
  <si>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</si>
  <si>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</si>
  <si>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</si>
  <si>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</si>
  <si>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</si>
  <si>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</si>
  <si>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</si>
  <si>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</si>
  <si>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</si>
  <si>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</si>
  <si>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</si>
  <si>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</si>
  <si>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</si>
  <si>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</si>
  <si>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</si>
  <si>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</si>
  <si>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</si>
  <si>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</si>
  <si>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</si>
  <si>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</si>
  <si>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</si>
  <si>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</si>
  <si>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</si>
  <si>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</si>
  <si>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</si>
  <si>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</si>
  <si>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</si>
  <si>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</si>
  <si>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</si>
  <si>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</si>
  <si>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</si>
  <si>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</si>
  <si>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</si>
  <si>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</si>
  <si>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</si>
  <si>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</si>
  <si>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</si>
  <si>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</si>
  <si>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</si>
  <si>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</si>
  <si>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</si>
  <si>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</si>
  <si>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</si>
  <si>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</si>
  <si>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</si>
  <si>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</si>
  <si>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</si>
  <si>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</si>
  <si>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</si>
  <si>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</si>
  <si>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</si>
  <si>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</si>
  <si>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</si>
  <si>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</si>
  <si>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</si>
  <si>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</si>
  <si>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</si>
  <si>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</si>
  <si>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</si>
  <si>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</si>
  <si>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</si>
  <si>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</si>
  <si>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</si>
  <si>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</si>
  <si>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</si>
  <si>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</si>
  <si>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</si>
  <si>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</si>
  <si>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</si>
  <si>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</si>
  <si>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</si>
  <si>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</si>
  <si>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</si>
  <si>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</si>
  <si>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</si>
  <si>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</si>
  <si>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</si>
  <si>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</si>
  <si>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</si>
  <si>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</si>
  <si>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</si>
  <si>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</si>
  <si>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</si>
  <si>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</si>
  <si>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</si>
  <si>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</si>
  <si>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</si>
  <si>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</si>
  <si>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</si>
  <si>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</si>
  <si>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</si>
  <si>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</si>
  <si>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</si>
  <si>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</si>
  <si>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</si>
  <si>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</si>
  <si>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</si>
  <si>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</si>
  <si>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</si>
  <si>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</si>
  <si>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</si>
  <si>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</si>
  <si>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</si>
  <si>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</si>
  <si>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</si>
  <si>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</si>
  <si>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</si>
  <si>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</si>
  <si>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</si>
  <si>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</si>
  <si>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</si>
  <si>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</si>
  <si>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</si>
  <si>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</si>
  <si>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</si>
  <si>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</si>
  <si>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</si>
  <si>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</si>
  <si>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</si>
  <si>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</si>
  <si>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</si>
  <si>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</si>
  <si>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</si>
  <si>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</si>
  <si>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</si>
  <si>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</si>
  <si>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</si>
  <si>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</si>
  <si>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</si>
  <si>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</si>
  <si>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</si>
  <si>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</si>
  <si>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</si>
  <si>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</si>
  <si>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</si>
  <si>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</si>
  <si>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</si>
  <si>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</si>
  <si>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</si>
  <si>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</si>
  <si>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</si>
  <si>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</si>
  <si>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</si>
  <si>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</si>
  <si>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</si>
  <si>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</si>
  <si>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</si>
  <si>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</si>
  <si>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</si>
  <si>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</si>
  <si>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</si>
  <si>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</si>
  <si>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</si>
  <si>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</si>
  <si>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</si>
  <si>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</si>
  <si>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</si>
  <si>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</si>
  <si>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</si>
  <si>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</si>
  <si>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</si>
  <si>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</si>
  <si>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</si>
  <si>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</si>
  <si>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</si>
  <si>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</si>
  <si>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</si>
  <si>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</si>
  <si>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</si>
  <si>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</si>
  <si>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</si>
  <si>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</si>
  <si>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</si>
  <si>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</si>
  <si>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</si>
  <si>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</si>
  <si>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</si>
  <si>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</si>
  <si>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</si>
  <si>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</si>
  <si>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</si>
  <si>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</si>
  <si>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</si>
  <si>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</si>
  <si>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</si>
  <si>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</si>
  <si>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</si>
  <si>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</si>
  <si>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</si>
  <si>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</si>
  <si>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</si>
  <si>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</si>
  <si>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</si>
  <si>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</si>
  <si>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</si>
  <si>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</si>
  <si>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</si>
  <si>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</si>
  <si>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</si>
  <si>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</si>
  <si>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</si>
  <si>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</si>
  <si>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</si>
  <si>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</si>
  <si>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</si>
  <si>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</si>
  <si>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</si>
  <si>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</si>
  <si>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</si>
  <si>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</si>
  <si>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</si>
  <si>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</si>
  <si>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</si>
  <si>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</si>
  <si>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</si>
  <si>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</si>
  <si>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</si>
  <si>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</si>
  <si>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</si>
  <si>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</si>
  <si>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</si>
  <si>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</si>
  <si>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</si>
  <si>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</si>
  <si>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</si>
  <si>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</si>
  <si>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</si>
  <si>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</si>
  <si>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</si>
  <si>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</si>
  <si>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</si>
  <si>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</si>
  <si>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</si>
  <si>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</si>
  <si>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</si>
  <si>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</si>
  <si>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</si>
  <si>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</si>
  <si>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</si>
  <si>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</si>
  <si>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</si>
  <si>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</si>
  <si>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</si>
  <si>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</si>
  <si>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</si>
  <si>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</si>
  <si>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</si>
  <si>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</si>
  <si>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</si>
  <si>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</si>
  <si>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</si>
  <si>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</si>
  <si>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</si>
  <si>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</si>
  <si>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</si>
  <si>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</si>
  <si>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</si>
  <si>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</si>
  <si>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</si>
  <si>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</si>
  <si>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</si>
  <si>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</si>
  <si>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</si>
  <si>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</si>
  <si>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</si>
  <si>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</si>
  <si>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</si>
  <si>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</si>
  <si>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</si>
  <si>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</si>
  <si>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</si>
  <si>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</si>
  <si>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</si>
  <si>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</si>
  <si>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</si>
  <si>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</si>
  <si>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</si>
  <si>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</si>
  <si>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</si>
  <si>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</si>
  <si>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</si>
  <si>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</si>
  <si>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</si>
  <si>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</si>
  <si>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</si>
  <si>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</si>
  <si>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</si>
  <si>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</si>
  <si>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</si>
  <si>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</si>
  <si>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</si>
  <si>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</si>
  <si>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</si>
  <si>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</si>
  <si>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</si>
  <si>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</si>
  <si>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</si>
  <si>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</si>
  <si>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</si>
  <si>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</si>
  <si>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</si>
  <si>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</si>
  <si>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</si>
  <si>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</si>
  <si>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</si>
  <si>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</si>
  <si>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</si>
  <si>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</si>
  <si>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</si>
  <si>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</si>
  <si>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</si>
  <si>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</si>
  <si>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</si>
  <si>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</si>
  <si>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</si>
  <si>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</si>
  <si>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</si>
  <si>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</si>
  <si>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</si>
  <si>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</si>
  <si>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</si>
  <si>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</si>
  <si>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</si>
  <si>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</si>
  <si>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</si>
  <si>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</si>
  <si>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</si>
  <si>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</si>
  <si>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</si>
  <si>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</si>
  <si>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</si>
  <si>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</si>
  <si>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</si>
  <si>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</si>
  <si>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</si>
  <si>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</si>
  <si>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</si>
  <si>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</si>
  <si>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</si>
  <si>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</si>
  <si>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</si>
  <si>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</si>
  <si>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</si>
  <si>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</si>
  <si>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</si>
  <si>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</si>
  <si>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</si>
  <si>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</si>
  <si>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</si>
  <si>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</si>
  <si>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</si>
  <si>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</si>
  <si>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</si>
  <si>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</si>
  <si>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</si>
  <si>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</si>
  <si>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</si>
  <si>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</si>
  <si>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</si>
  <si>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</si>
  <si>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</si>
  <si>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</si>
  <si>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</si>
  <si>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</si>
  <si>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</si>
  <si>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</si>
  <si>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</si>
  <si>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</si>
  <si>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</si>
  <si>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</si>
  <si>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</si>
  <si>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</si>
  <si>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</si>
  <si>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</si>
  <si>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</si>
  <si>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</si>
  <si>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</si>
  <si>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</si>
  <si>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</si>
  <si>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</si>
  <si>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</si>
  <si>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</si>
  <si>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</si>
  <si>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</si>
  <si>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</si>
  <si>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</si>
  <si>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</si>
  <si>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</si>
  <si>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</si>
  <si>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</si>
  <si>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</si>
  <si>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</si>
  <si>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</si>
  <si>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</si>
  <si>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</si>
  <si>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</si>
  <si>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</si>
  <si>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</si>
  <si>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</si>
  <si>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</si>
  <si>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</si>
  <si>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</si>
  <si>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</si>
  <si>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</si>
  <si>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</si>
  <si>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</si>
  <si>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</si>
  <si>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</si>
  <si>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</si>
  <si>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</si>
  <si>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</si>
  <si>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</si>
  <si>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</si>
  <si>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</si>
  <si>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</si>
  <si>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</si>
  <si>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</si>
  <si>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</si>
  <si>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</si>
  <si>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</si>
  <si>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</si>
  <si>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</si>
  <si>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</si>
  <si>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</si>
  <si>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</si>
  <si>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</si>
  <si>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</si>
  <si>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</si>
  <si>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</si>
  <si>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</si>
  <si>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</si>
  <si>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</si>
  <si>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</si>
  <si>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</si>
  <si>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</si>
  <si>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</si>
  <si>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</si>
  <si>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</si>
  <si>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</si>
  <si>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</si>
  <si>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</si>
  <si>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</si>
  <si>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</si>
  <si>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</si>
  <si>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</si>
  <si>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</si>
  <si>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</si>
  <si>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</si>
  <si>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</si>
  <si>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</si>
  <si>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</si>
  <si>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</si>
  <si>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</si>
  <si>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</si>
  <si>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</si>
  <si>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</si>
  <si>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</si>
  <si>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</si>
  <si>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</si>
  <si>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</si>
  <si>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</si>
  <si>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</si>
  <si>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</si>
  <si>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</si>
  <si>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</si>
  <si>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</si>
  <si>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</si>
  <si>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</si>
  <si>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</si>
  <si>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</si>
  <si>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</si>
  <si>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</si>
  <si>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</si>
  <si>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</si>
  <si>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</si>
  <si>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</si>
  <si>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</si>
  <si>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</si>
  <si>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</si>
  <si>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</si>
  <si>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</si>
  <si>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</si>
  <si>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</si>
  <si>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</si>
  <si>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</si>
  <si>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</si>
  <si>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</si>
  <si>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</si>
  <si>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</si>
  <si>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</si>
  <si>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</si>
  <si>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</si>
  <si>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</si>
  <si>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</si>
  <si>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</si>
  <si>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</si>
  <si>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</si>
  <si>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</si>
  <si>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</si>
  <si>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</si>
  <si>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</si>
  <si>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</si>
  <si>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</si>
  <si>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</si>
  <si>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</si>
  <si>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</si>
  <si>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</si>
  <si>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</si>
  <si>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</si>
  <si>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</si>
  <si>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</si>
  <si>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</si>
  <si>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</si>
  <si>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</si>
  <si>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</si>
  <si>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</si>
  <si>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</si>
  <si>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</si>
  <si>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</si>
  <si>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</si>
  <si>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</si>
  <si>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</si>
  <si>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</si>
  <si>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</si>
  <si>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</si>
  <si>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</si>
  <si>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</si>
  <si>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</si>
  <si>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</si>
  <si>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</si>
  <si>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</si>
  <si>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</si>
  <si>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</si>
  <si>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</si>
  <si>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</si>
  <si>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</si>
  <si>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</si>
  <si>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</si>
  <si>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</si>
  <si>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</si>
  <si>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</si>
  <si>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</si>
  <si>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</si>
  <si>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</si>
  <si>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</si>
  <si>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</si>
  <si>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</si>
  <si>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</si>
  <si>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</si>
  <si>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</si>
  <si>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</si>
  <si>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</si>
  <si>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</si>
  <si>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</si>
  <si>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</si>
  <si>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</si>
  <si>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</si>
  <si>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</si>
  <si>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</si>
  <si>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</si>
  <si>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</si>
  <si>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</si>
  <si>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</si>
  <si>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</si>
  <si>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</si>
  <si>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</si>
  <si>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</si>
  <si>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</si>
  <si>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</si>
  <si>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</si>
  <si>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</si>
  <si>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</si>
  <si>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</si>
  <si>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</si>
  <si>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</si>
  <si>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</si>
  <si>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</si>
  <si>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</si>
  <si>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</si>
  <si>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</si>
  <si>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</si>
  <si>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</si>
  <si>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</si>
  <si>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</si>
  <si>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</si>
  <si>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</si>
  <si>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</si>
  <si>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</si>
  <si>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</si>
  <si>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</si>
  <si>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</si>
  <si>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</si>
  <si>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</si>
  <si>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</si>
  <si>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</si>
  <si>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</si>
  <si>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</si>
  <si>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</si>
  <si>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</si>
  <si>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</si>
  <si>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</si>
  <si>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</si>
  <si>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</si>
  <si>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</si>
  <si>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</si>
  <si>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</si>
  <si>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</si>
  <si>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</si>
  <si>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</si>
  <si>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</si>
  <si>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</si>
  <si>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</si>
  <si>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</si>
  <si>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</si>
  <si>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</si>
  <si>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</si>
  <si>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</si>
  <si>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</si>
  <si>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</si>
  <si>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</si>
  <si>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</si>
  <si>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</si>
  <si>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</si>
  <si>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</si>
  <si>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</si>
  <si>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</si>
  <si>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</si>
  <si>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</si>
  <si>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</si>
  <si>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</si>
  <si>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</si>
  <si>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</si>
  <si>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</si>
  <si>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</si>
  <si>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</si>
  <si>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</si>
  <si>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</si>
  <si>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</si>
  <si>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</si>
  <si>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</si>
  <si>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</si>
  <si>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</si>
  <si>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</si>
  <si>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</si>
  <si>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</si>
  <si>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</si>
  <si>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</si>
  <si>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</si>
  <si>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</si>
  <si>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</si>
  <si>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</si>
  <si>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</si>
  <si>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</si>
  <si>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</si>
  <si>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</si>
  <si>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</si>
  <si>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</si>
  <si>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</si>
  <si>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</si>
  <si>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</si>
  <si>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</si>
  <si>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</si>
  <si>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</si>
  <si>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</si>
  <si>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</si>
  <si>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</si>
  <si>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</si>
  <si>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</si>
  <si>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</si>
  <si>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</si>
  <si>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</si>
  <si>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</si>
  <si>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</si>
  <si>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</si>
  <si>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</si>
  <si>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</si>
  <si>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</si>
  <si>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</si>
  <si>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</si>
  <si>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</si>
  <si>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</si>
  <si>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</si>
  <si>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</si>
  <si>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</si>
  <si>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</si>
  <si>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</si>
  <si>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</si>
  <si>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</si>
  <si>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</si>
  <si>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</si>
  <si>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</si>
  <si>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</si>
  <si>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</si>
  <si>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</si>
  <si>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</si>
  <si>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</si>
  <si>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</si>
  <si>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</si>
  <si>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</si>
  <si>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</si>
  <si>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</si>
  <si>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</si>
  <si>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</si>
  <si>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</si>
  <si>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</si>
  <si>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</si>
  <si>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</si>
  <si>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</si>
  <si>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</si>
  <si>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</si>
  <si>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</si>
  <si>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</si>
  <si>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</si>
  <si>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</si>
  <si>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</si>
  <si>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</si>
  <si>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</si>
  <si>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</si>
  <si>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</si>
  <si>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</si>
  <si>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</si>
  <si>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</si>
  <si>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</si>
  <si>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</si>
  <si>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</si>
  <si>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</si>
  <si>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</si>
  <si>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</si>
  <si>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</si>
  <si>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</si>
  <si>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</si>
  <si>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</si>
  <si>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</si>
  <si>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</si>
  <si>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</si>
  <si>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</si>
  <si>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</si>
  <si>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</si>
  <si>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</si>
  <si>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</si>
  <si>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</si>
  <si>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</si>
  <si>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</si>
  <si>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</si>
  <si>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</si>
  <si>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</si>
  <si>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</si>
  <si>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</si>
  <si>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</si>
  <si>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</si>
  <si>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</si>
  <si>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</si>
  <si>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</si>
  <si>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</si>
  <si>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</si>
  <si>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</si>
  <si>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</si>
  <si>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</si>
  <si>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</si>
  <si>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</si>
  <si>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</si>
  <si>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</si>
  <si>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</si>
  <si>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</si>
  <si>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</si>
  <si>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</si>
  <si>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</si>
  <si>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</si>
  <si>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</si>
  <si>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</si>
  <si>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</si>
  <si>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</si>
  <si>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</si>
  <si>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</si>
  <si>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</si>
  <si>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</si>
  <si>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</si>
  <si>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</si>
  <si>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</si>
  <si>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</si>
  <si>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</si>
  <si>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</si>
  <si>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</si>
  <si>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</si>
  <si>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</si>
  <si>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</si>
  <si>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</si>
  <si>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</si>
  <si>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</si>
  <si>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</si>
  <si>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</si>
  <si>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</si>
  <si>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</si>
  <si>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</si>
  <si>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</si>
  <si>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</si>
  <si>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</si>
  <si>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</si>
  <si>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</si>
  <si>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</si>
  <si>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</si>
  <si>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</si>
  <si>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</si>
  <si>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</si>
  <si>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</si>
  <si>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</si>
  <si>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</si>
  <si>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</si>
  <si>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</si>
  <si>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</si>
  <si>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</si>
  <si>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</si>
  <si>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</si>
  <si>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</si>
  <si>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</si>
  <si>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</si>
  <si>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</si>
  <si>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</si>
  <si>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</si>
  <si>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</si>
  <si>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</si>
  <si>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</si>
  <si>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</si>
  <si>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</si>
  <si>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</si>
  <si>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</si>
  <si>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</si>
  <si>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</si>
  <si>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</si>
  <si>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</si>
  <si>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</si>
  <si>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</si>
  <si>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</si>
  <si>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</si>
  <si>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</si>
  <si>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</si>
  <si>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</si>
  <si>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</si>
  <si>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</si>
  <si>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</si>
  <si>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</si>
  <si>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</si>
  <si>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</si>
  <si>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</si>
  <si>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</si>
  <si>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</si>
  <si>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</si>
  <si>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</si>
  <si>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</si>
  <si>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</si>
  <si>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</si>
  <si>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</si>
  <si>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</si>
  <si>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</si>
  <si>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</si>
  <si>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</si>
  <si>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</si>
  <si>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</si>
  <si>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</si>
  <si>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</si>
  <si>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</si>
  <si>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</si>
  <si>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</si>
  <si>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</si>
  <si>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</si>
  <si>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</si>
  <si>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</si>
  <si>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</si>
  <si>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</si>
  <si>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</si>
  <si>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</si>
  <si>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</si>
  <si>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</si>
  <si>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</si>
  <si>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</si>
  <si>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</si>
  <si>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</si>
  <si>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</si>
  <si>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</si>
  <si>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</si>
  <si>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</si>
  <si>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</si>
  <si>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</si>
  <si>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</si>
  <si>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</si>
  <si>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</si>
  <si>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</si>
  <si>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</si>
  <si>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</si>
  <si>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</si>
  <si>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</si>
  <si>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</si>
  <si>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</si>
  <si>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</si>
  <si>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</si>
  <si>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</si>
  <si>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</si>
  <si>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</si>
  <si>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</si>
  <si>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</si>
  <si>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</si>
  <si>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</si>
  <si>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</si>
  <si>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</si>
  <si>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</si>
  <si>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</si>
  <si>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</si>
  <si>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</si>
  <si>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</si>
  <si>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</si>
  <si>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</si>
  <si>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</si>
  <si>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</si>
  <si>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</si>
  <si>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</si>
  <si>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</si>
  <si>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</si>
  <si>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</si>
  <si>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</si>
  <si>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</si>
  <si>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</si>
  <si>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</si>
  <si>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</si>
  <si>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</si>
  <si>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</si>
  <si>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</si>
  <si>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</si>
  <si>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</si>
  <si>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</si>
  <si>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</si>
  <si>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</si>
  <si>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</si>
  <si>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</si>
  <si>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</si>
  <si>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</si>
  <si>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</si>
  <si>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</si>
  <si>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</si>
  <si>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</si>
  <si>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</si>
  <si>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</si>
  <si>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</si>
  <si>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</si>
  <si>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</si>
  <si>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</si>
  <si>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</si>
  <si>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</si>
  <si>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</si>
  <si>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</si>
  <si>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</si>
  <si>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</si>
  <si>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</si>
  <si>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</si>
  <si>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</si>
  <si>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</si>
  <si>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</si>
  <si>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</si>
  <si>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</si>
  <si>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</si>
  <si>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</si>
  <si>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</si>
  <si>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</si>
  <si>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</si>
  <si>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</si>
  <si>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</si>
  <si>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</si>
  <si>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</si>
  <si>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</si>
  <si>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</si>
  <si>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</si>
  <si>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</si>
  <si>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</si>
  <si>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</si>
  <si>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</si>
  <si>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</si>
  <si>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</si>
  <si>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</si>
  <si>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</si>
  <si>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</si>
  <si>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</si>
  <si>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</si>
  <si>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</si>
  <si>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</si>
  <si>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</si>
  <si>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</si>
  <si>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</si>
  <si>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</si>
  <si>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</si>
  <si>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</si>
  <si>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</si>
  <si>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</si>
  <si>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</si>
  <si>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</si>
  <si>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</si>
  <si>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</si>
  <si>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</si>
  <si>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</si>
  <si>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</si>
  <si>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</si>
  <si>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</si>
  <si>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</si>
  <si>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</si>
  <si>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</si>
  <si>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</si>
  <si>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</si>
  <si>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</si>
  <si>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</si>
  <si>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</si>
  <si>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</si>
  <si>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</si>
  <si>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</si>
  <si>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</si>
  <si>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</si>
  <si>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</si>
  <si>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</si>
  <si>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</si>
  <si>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</si>
  <si>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</si>
  <si>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</si>
  <si>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</si>
  <si>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</si>
  <si>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</si>
  <si>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</si>
  <si>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</si>
  <si>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</si>
  <si>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</si>
  <si>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</si>
  <si>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</si>
  <si>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</si>
  <si>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</si>
  <si>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</si>
  <si>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</si>
  <si>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</si>
  <si>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</si>
  <si>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</si>
  <si>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</si>
  <si>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</si>
  <si>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</si>
  <si>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</si>
  <si>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</si>
  <si>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</si>
  <si>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</si>
  <si>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</si>
  <si>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</si>
  <si>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</si>
  <si>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</si>
  <si>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</si>
  <si>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</si>
  <si>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</si>
  <si>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</si>
  <si>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</si>
  <si>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</si>
  <si>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</si>
  <si>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</si>
  <si>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</si>
  <si>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</si>
  <si>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</si>
  <si>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</si>
  <si>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</si>
  <si>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</si>
  <si>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</si>
  <si>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</si>
  <si>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</si>
  <si>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</si>
  <si>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</si>
  <si>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</si>
  <si>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</si>
  <si>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</si>
  <si>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</si>
  <si>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</si>
  <si>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</si>
  <si>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</si>
  <si>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</si>
  <si>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</si>
  <si>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</si>
  <si>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</si>
  <si>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</si>
  <si>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</si>
  <si>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</si>
  <si>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</si>
  <si>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</si>
  <si>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</si>
  <si>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</si>
  <si>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</si>
  <si>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</si>
  <si>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</si>
  <si>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</si>
  <si>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</si>
  <si>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</si>
  <si>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</si>
  <si>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</si>
  <si>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</si>
  <si>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</si>
  <si>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</si>
  <si>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</si>
  <si>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</si>
  <si>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</si>
  <si>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</si>
  <si>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</si>
  <si>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</si>
  <si>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</si>
  <si>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</si>
  <si>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</si>
  <si>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</si>
  <si>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</si>
  <si>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</si>
  <si>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</si>
  <si>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</si>
  <si>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</si>
  <si>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</si>
  <si>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</si>
  <si>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</si>
  <si>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</si>
  <si>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</si>
  <si>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</si>
  <si>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</si>
  <si>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</si>
  <si>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</si>
  <si>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</si>
  <si>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</si>
  <si>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</si>
  <si>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</si>
  <si>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</si>
  <si>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</si>
  <si>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</si>
  <si>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</si>
  <si>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</si>
  <si>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</si>
  <si>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</si>
  <si>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</si>
  <si>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</si>
  <si>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</si>
  <si>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</si>
  <si>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</si>
  <si>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</si>
  <si>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</si>
  <si>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</si>
  <si>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</si>
  <si>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</si>
  <si>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</si>
  <si>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</si>
  <si>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</si>
  <si>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</si>
  <si>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</si>
  <si>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</si>
  <si>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</si>
  <si>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</si>
  <si>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</si>
  <si>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</si>
  <si>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</si>
  <si>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</si>
  <si>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</si>
  <si>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</si>
  <si>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</si>
  <si>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</si>
  <si>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</si>
  <si>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</si>
  <si>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</si>
  <si>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</si>
  <si>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</si>
  <si>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</si>
  <si>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</si>
  <si>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</si>
  <si>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</si>
  <si>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</si>
  <si>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</si>
  <si>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</si>
  <si>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</si>
  <si>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</si>
  <si>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</si>
  <si>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</si>
  <si>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</si>
  <si>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</si>
  <si>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</si>
  <si>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</si>
  <si>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</si>
  <si>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</si>
  <si>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</si>
  <si>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</si>
  <si>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</si>
  <si>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</si>
  <si>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</si>
  <si>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</si>
  <si>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</si>
  <si>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</si>
  <si>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</si>
  <si>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</si>
  <si>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</si>
  <si>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</si>
  <si>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</si>
  <si>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</si>
  <si>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</si>
  <si>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</si>
  <si>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</si>
  <si>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</si>
  <si>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</si>
  <si>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</si>
  <si>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</si>
  <si>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</si>
  <si>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</si>
  <si>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</si>
  <si>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</si>
  <si>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</si>
  <si>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</si>
  <si>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</si>
  <si>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</si>
  <si>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</si>
  <si>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</si>
  <si>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</si>
  <si>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</si>
  <si>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</si>
  <si>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</si>
  <si>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</si>
  <si>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</si>
  <si>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</si>
  <si>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</si>
  <si>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</si>
  <si>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</si>
  <si>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</si>
  <si>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</si>
  <si>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</si>
  <si>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</si>
  <si>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</si>
  <si>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</si>
  <si>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</si>
  <si>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</si>
  <si>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</si>
  <si>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</si>
  <si>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</si>
  <si>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</si>
  <si>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</si>
  <si>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</si>
  <si>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</si>
  <si>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</si>
  <si>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</si>
  <si>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</si>
  <si>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</si>
  <si>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</si>
  <si>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</si>
  <si>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</si>
  <si>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</si>
  <si>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</si>
  <si>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</si>
  <si>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</si>
  <si>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</si>
  <si>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</si>
  <si>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</si>
  <si>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</si>
  <si>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</si>
  <si>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</si>
  <si>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</si>
  <si>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</si>
  <si>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</si>
  <si>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</si>
  <si>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</si>
  <si>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</si>
  <si>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</si>
  <si>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</si>
  <si>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</si>
  <si>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</si>
  <si>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</si>
  <si>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</si>
  <si>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</si>
  <si>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</si>
  <si>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</si>
  <si>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</si>
  <si>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</si>
  <si>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</si>
  <si>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</si>
  <si>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</si>
  <si>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</si>
  <si>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</si>
  <si>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</si>
  <si>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</si>
  <si>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</si>
  <si>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</si>
  <si>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</si>
  <si>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</si>
  <si>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</si>
  <si>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</si>
  <si>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</si>
  <si>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</si>
  <si>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</si>
  <si>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</si>
  <si>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</si>
  <si>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</si>
  <si>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</si>
  <si>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</si>
  <si>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</si>
  <si>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</si>
  <si>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</si>
  <si>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</si>
  <si>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</si>
  <si>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</si>
  <si>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</si>
  <si>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</si>
  <si>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</si>
  <si>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</si>
  <si>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</si>
  <si>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</si>
  <si>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</si>
  <si>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</si>
  <si>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</si>
  <si>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</si>
  <si>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</si>
  <si>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</si>
  <si>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</si>
  <si>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</si>
  <si>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</si>
  <si>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</si>
  <si>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</si>
  <si>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</si>
  <si>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</si>
  <si>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</si>
  <si>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</si>
  <si>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</si>
  <si>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</si>
  <si>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</si>
  <si>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</si>
  <si>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</si>
  <si>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</si>
  <si>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</si>
  <si>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</si>
  <si>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</si>
  <si>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</si>
  <si>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</si>
  <si>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</si>
  <si>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</si>
  <si>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</si>
  <si>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</si>
  <si>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</si>
  <si>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</si>
  <si>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</si>
  <si>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</si>
  <si>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</si>
  <si>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</si>
  <si>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</si>
  <si>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</si>
  <si>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</si>
  <si>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</si>
  <si>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</si>
  <si>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</si>
  <si>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</si>
  <si>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</si>
  <si>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</si>
  <si>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</si>
  <si>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</si>
  <si>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</si>
  <si>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</si>
  <si>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</si>
  <si>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</si>
  <si>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</si>
  <si>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</si>
  <si>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</si>
  <si>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</si>
  <si>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</si>
  <si>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</si>
  <si>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</si>
  <si>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</si>
  <si>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</si>
  <si>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</si>
  <si>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</si>
  <si>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</si>
  <si>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</si>
  <si>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</si>
  <si>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</si>
  <si>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</si>
  <si>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</si>
  <si>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</si>
  <si>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</si>
  <si>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</si>
  <si>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</si>
  <si>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</si>
  <si>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</si>
  <si>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</si>
  <si>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</si>
  <si>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</si>
  <si>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</si>
  <si>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</si>
  <si>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</si>
  <si>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</si>
  <si>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</si>
  <si>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</si>
  <si>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</si>
  <si>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</si>
  <si>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</si>
  <si>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</si>
  <si>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</si>
  <si>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</si>
  <si>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</si>
  <si>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</si>
  <si>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</si>
  <si>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</si>
  <si>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</si>
  <si>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</si>
  <si>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</si>
  <si>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</si>
  <si>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</si>
  <si>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</si>
  <si>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</si>
  <si>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</si>
  <si>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</si>
  <si>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</si>
  <si>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</si>
  <si>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</si>
  <si>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</si>
  <si>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</si>
  <si>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</si>
  <si>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</si>
  <si>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</si>
  <si>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</si>
  <si>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</si>
  <si>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</si>
  <si>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</si>
  <si>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</si>
  <si>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</si>
  <si>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</si>
  <si>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</si>
  <si>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</si>
  <si>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</si>
  <si>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</si>
  <si>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</si>
  <si>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</si>
  <si>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</si>
  <si>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</si>
  <si>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</si>
  <si>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</si>
  <si>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</si>
  <si>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</si>
  <si>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</si>
  <si>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</si>
  <si>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</si>
  <si>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</si>
  <si>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</si>
  <si>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</si>
  <si>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</si>
  <si>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</si>
  <si>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</si>
  <si>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</si>
  <si>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</si>
  <si>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</si>
  <si>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</si>
  <si>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</si>
  <si>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</si>
  <si>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</si>
  <si>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</si>
  <si>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</si>
  <si>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</si>
  <si>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</si>
  <si>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</si>
  <si>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</si>
  <si>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</si>
  <si>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</si>
  <si>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</si>
  <si>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</si>
  <si>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</si>
  <si>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</si>
  <si>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</si>
  <si>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</si>
  <si>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</si>
  <si>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</si>
  <si>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</si>
  <si>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</si>
  <si>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</si>
  <si>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</si>
  <si>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</si>
  <si>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</si>
  <si>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</si>
  <si>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</si>
  <si>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</si>
  <si>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</si>
  <si>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</si>
  <si>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</si>
  <si>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</si>
  <si>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</si>
  <si>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</si>
  <si>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</si>
  <si>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</si>
  <si>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</si>
  <si>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</si>
  <si>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</si>
  <si>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</si>
  <si>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</si>
  <si>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</si>
  <si>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</si>
  <si>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</si>
  <si>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</si>
  <si>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</si>
  <si>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</si>
  <si>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</si>
  <si>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</si>
  <si>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</si>
  <si>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</si>
  <si>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</si>
  <si>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</si>
  <si>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</si>
  <si>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</si>
  <si>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</si>
  <si>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</si>
  <si>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</si>
  <si>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</si>
  <si>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</si>
  <si>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</si>
  <si>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</si>
  <si>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</si>
  <si>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</si>
  <si>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</si>
  <si>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</si>
  <si>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</si>
  <si>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</si>
  <si>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</si>
  <si>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</si>
  <si>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</si>
  <si>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</si>
  <si>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</si>
  <si>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</si>
  <si>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</si>
  <si>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</si>
  <si>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</si>
  <si>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</si>
  <si>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</si>
  <si>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</si>
  <si>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</si>
  <si>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</si>
  <si>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</si>
  <si>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</si>
  <si>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</si>
  <si>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</si>
  <si>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</si>
  <si>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</si>
  <si>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</si>
  <si>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</si>
  <si>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</si>
  <si>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</si>
  <si>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</si>
  <si>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</si>
  <si>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</si>
  <si>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</si>
  <si>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</si>
  <si>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</si>
  <si>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</si>
  <si>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</si>
  <si>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</si>
  <si>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</si>
  <si>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</si>
  <si>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</si>
  <si>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</si>
  <si>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</si>
  <si>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</si>
  <si>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</si>
  <si>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</si>
  <si>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</si>
  <si>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</si>
  <si>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</si>
  <si>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</si>
  <si>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</si>
  <si>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</si>
  <si>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</si>
  <si>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</si>
  <si>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</si>
  <si>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</si>
  <si>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</si>
  <si>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</si>
  <si>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</si>
  <si>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</si>
  <si>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</si>
  <si>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</si>
  <si>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</si>
  <si>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</si>
  <si>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</si>
  <si>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</si>
  <si>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</si>
  <si>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</si>
  <si>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</si>
  <si>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</si>
  <si>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</si>
  <si>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</si>
  <si>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</si>
  <si>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</si>
  <si>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</si>
  <si>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</si>
  <si>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</si>
  <si>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</si>
  <si>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</si>
  <si>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</si>
  <si>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</si>
  <si>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</si>
  <si>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</si>
  <si>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</si>
  <si>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</si>
  <si>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</si>
  <si>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</si>
  <si>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</si>
  <si>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</si>
  <si>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</si>
  <si>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</si>
  <si>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</si>
  <si>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</si>
  <si>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</si>
  <si>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</si>
  <si>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</si>
  <si>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</si>
  <si>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</si>
  <si>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</si>
  <si>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</si>
  <si>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</si>
  <si>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</si>
  <si>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</si>
  <si>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</si>
  <si>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</si>
  <si>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</si>
  <si>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</si>
  <si>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</si>
  <si>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</si>
  <si>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</si>
  <si>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</si>
  <si>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</si>
  <si>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</si>
  <si>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</si>
  <si>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</si>
  <si>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</si>
  <si>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</si>
  <si>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</si>
  <si>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</si>
  <si>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</si>
  <si>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</si>
  <si>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</si>
  <si>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</si>
  <si>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</si>
  <si>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</si>
  <si>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</si>
  <si>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</si>
  <si>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</si>
  <si>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</si>
  <si>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</si>
  <si>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</si>
  <si>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</si>
  <si>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</si>
  <si>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</si>
  <si>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</si>
  <si>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</si>
  <si>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</si>
  <si>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</si>
  <si>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</si>
  <si>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</si>
  <si>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</si>
  <si>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</si>
  <si>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</si>
  <si>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</si>
  <si>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</si>
  <si>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</si>
  <si>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</si>
  <si>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</si>
  <si>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</si>
  <si>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</si>
  <si>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</si>
  <si>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</si>
  <si>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</si>
  <si>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</si>
  <si>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</si>
  <si>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</si>
  <si>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</si>
  <si>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</si>
  <si>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</si>
  <si>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</si>
  <si>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</si>
  <si>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</si>
  <si>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</si>
  <si>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</si>
  <si>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</si>
  <si>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</si>
  <si>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</si>
  <si>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</si>
  <si>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</si>
  <si>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</si>
  <si>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</si>
  <si>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</si>
  <si>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</si>
  <si>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</si>
  <si>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</si>
  <si>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</si>
  <si>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</si>
  <si>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</si>
  <si>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</si>
  <si>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</si>
  <si>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</si>
  <si>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</si>
  <si>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</si>
  <si>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</si>
  <si>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</si>
  <si>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</si>
  <si>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</si>
  <si>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</si>
  <si>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</si>
  <si>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</si>
  <si>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</si>
  <si>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</si>
  <si>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</si>
  <si>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</si>
  <si>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</si>
  <si>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</si>
  <si>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</si>
  <si>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</si>
  <si>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</si>
  <si>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</si>
  <si>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</si>
  <si>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</si>
  <si>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</si>
  <si>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</si>
  <si>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</si>
  <si>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</si>
  <si>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</si>
  <si>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</si>
  <si>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</si>
  <si>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</si>
  <si>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</si>
  <si>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</si>
  <si>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</si>
  <si>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</si>
  <si>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</si>
  <si>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</si>
  <si>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</si>
  <si>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</si>
  <si>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</si>
  <si>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</si>
  <si>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</si>
  <si>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</si>
  <si>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</si>
  <si>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</si>
  <si>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</si>
  <si>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</si>
  <si>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</si>
  <si>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</si>
  <si>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</si>
  <si>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</si>
  <si>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</si>
  <si>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</si>
  <si>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</si>
  <si>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</si>
  <si>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</si>
  <si>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</si>
  <si>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</si>
  <si>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</si>
  <si>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</si>
  <si>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</si>
  <si>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</si>
  <si>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</si>
  <si>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</si>
  <si>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</si>
  <si>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</si>
  <si>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</si>
  <si>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</si>
  <si>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</si>
  <si>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</si>
  <si>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</si>
  <si>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</si>
  <si>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</si>
  <si>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</si>
  <si>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</si>
  <si>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</si>
  <si>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</si>
  <si>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</si>
  <si>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</si>
  <si>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</si>
  <si>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</si>
  <si>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</si>
  <si>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</si>
  <si>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</si>
  <si>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</si>
  <si>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</si>
  <si>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</si>
  <si>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</si>
  <si>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</si>
  <si>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</si>
  <si>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</si>
  <si>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</si>
  <si>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</si>
  <si>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</si>
  <si>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</si>
  <si>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</si>
  <si>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</si>
  <si>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</si>
  <si>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</si>
  <si>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</si>
  <si>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</si>
  <si>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</si>
  <si>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</si>
  <si>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</si>
  <si>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</si>
  <si>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</si>
  <si>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</si>
  <si>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</si>
  <si>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</si>
  <si>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</si>
  <si>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</si>
  <si>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</si>
  <si>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</si>
  <si>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</si>
  <si>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</si>
  <si>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</si>
  <si>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</si>
  <si>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</si>
  <si>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</si>
  <si>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</si>
  <si>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</si>
  <si>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</si>
  <si>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</si>
  <si>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</si>
  <si>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</si>
  <si>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</si>
  <si>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</si>
  <si>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</si>
  <si>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</si>
  <si>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</si>
  <si>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</si>
  <si>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</si>
  <si>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</si>
  <si>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</si>
  <si>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</si>
  <si>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</si>
  <si>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</si>
  <si>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</si>
  <si>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</si>
  <si>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</si>
  <si>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</si>
  <si>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</si>
  <si>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</si>
  <si>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</si>
  <si>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</si>
  <si>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</si>
  <si>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</si>
  <si>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</si>
  <si>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</si>
  <si>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</si>
  <si>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</si>
  <si>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</si>
  <si>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</si>
  <si>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</si>
  <si>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</si>
  <si>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</si>
  <si>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</si>
  <si>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</si>
  <si>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</si>
  <si>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</si>
  <si>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</si>
  <si>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</si>
  <si>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</si>
  <si>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</si>
  <si>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</si>
  <si>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</si>
  <si>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</si>
  <si>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</si>
  <si>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</si>
  <si>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</si>
  <si>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</si>
  <si>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</si>
  <si>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</si>
  <si>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</si>
  <si>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</si>
  <si>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</si>
  <si>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</si>
  <si>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</si>
  <si>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</si>
  <si>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</si>
  <si>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</si>
  <si>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</si>
  <si>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</si>
  <si>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</si>
  <si>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</si>
  <si>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</si>
  <si>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</si>
  <si>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</si>
  <si>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</si>
  <si>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</si>
  <si>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</si>
  <si>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</si>
  <si>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</si>
  <si>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</si>
  <si>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</si>
  <si>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</si>
  <si>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</si>
  <si>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</si>
  <si>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</si>
  <si>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</si>
  <si>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</si>
  <si>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</si>
  <si>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</si>
  <si>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</si>
  <si>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</si>
  <si>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</si>
  <si>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</si>
  <si>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</si>
  <si>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</si>
  <si>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</si>
  <si>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</si>
  <si>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</si>
  <si>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</si>
  <si>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</si>
  <si>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</si>
  <si>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</si>
  <si>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</si>
  <si>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</si>
  <si>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</si>
  <si>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</si>
  <si>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</si>
  <si>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</si>
  <si>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</si>
  <si>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</si>
  <si>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</si>
  <si>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</si>
  <si>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</si>
  <si>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</si>
  <si>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</si>
  <si>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</si>
  <si>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</si>
  <si>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</si>
  <si>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</si>
  <si>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</si>
  <si>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</si>
  <si>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</si>
  <si>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</si>
  <si>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</si>
  <si>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</si>
  <si>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</si>
  <si>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</si>
  <si>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</si>
  <si>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</si>
  <si>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</si>
  <si>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</si>
  <si>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</si>
  <si>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</si>
  <si>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</si>
  <si>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</si>
  <si>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</si>
  <si>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</si>
  <si>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</si>
  <si>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</si>
  <si>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</si>
  <si>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</si>
  <si>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</si>
  <si>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</si>
  <si>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</si>
  <si>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</si>
  <si>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</si>
  <si>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</si>
  <si>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</si>
  <si>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</si>
  <si>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</si>
  <si>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</si>
  <si>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</si>
  <si>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</si>
  <si>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</si>
  <si>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</si>
  <si>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</si>
  <si>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</si>
  <si>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</si>
  <si>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</si>
  <si>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</si>
  <si>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</si>
  <si>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</si>
  <si>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</si>
  <si>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</si>
  <si>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</si>
  <si>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</si>
  <si>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</si>
  <si>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</si>
  <si>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</si>
  <si>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</si>
  <si>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</si>
  <si>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</si>
  <si>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</si>
  <si>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</si>
  <si>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</si>
  <si>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</si>
  <si>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</si>
  <si>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</si>
  <si>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</si>
  <si>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</si>
  <si>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</si>
  <si>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</si>
  <si>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</si>
  <si>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</si>
  <si>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</si>
  <si>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</si>
  <si>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</si>
  <si>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</si>
  <si>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</si>
  <si>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</si>
  <si>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</si>
  <si>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</si>
  <si>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</si>
  <si>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</si>
  <si>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</si>
  <si>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</si>
  <si>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</si>
  <si>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</si>
  <si>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</si>
  <si>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</si>
  <si>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</si>
  <si>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</si>
  <si>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</si>
  <si>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</si>
  <si>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</si>
  <si>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</si>
  <si>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</si>
  <si>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</si>
  <si>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</si>
  <si>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</si>
  <si>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</si>
  <si>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</si>
  <si>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</si>
  <si>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</si>
  <si>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</si>
  <si>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</si>
  <si>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</si>
  <si>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</si>
  <si>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</si>
  <si>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</si>
  <si>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</si>
  <si>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</si>
  <si>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</si>
  <si>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</si>
  <si>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</si>
  <si>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</si>
  <si>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</si>
  <si>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</si>
  <si>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</si>
  <si>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</si>
  <si>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</si>
  <si>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</si>
  <si>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</si>
  <si>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</si>
  <si>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</si>
  <si>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</si>
  <si>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</si>
  <si>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</si>
  <si>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</si>
  <si>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</si>
  <si>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</si>
  <si>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</si>
  <si>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</si>
  <si>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</si>
  <si>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</si>
  <si>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</si>
  <si>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</si>
  <si>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</si>
  <si>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</si>
  <si>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</si>
  <si>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</si>
  <si>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</si>
  <si>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</si>
  <si>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</si>
  <si>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</si>
  <si>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</si>
  <si>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</si>
  <si>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</si>
  <si>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</si>
  <si>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</si>
  <si>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</si>
  <si>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</si>
  <si>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</si>
  <si>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</si>
  <si>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</si>
  <si>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</si>
  <si>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</si>
  <si>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</si>
  <si>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</si>
  <si>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</si>
  <si>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</si>
  <si>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</si>
  <si>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</si>
  <si>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</si>
  <si>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</si>
  <si>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</si>
  <si>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</si>
  <si>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</si>
  <si>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</si>
  <si>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</si>
  <si>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</si>
  <si>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</si>
  <si>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</si>
  <si>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</si>
  <si>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</si>
  <si>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</si>
  <si>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</si>
  <si>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</si>
  <si>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</si>
  <si>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</si>
  <si>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</si>
  <si>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</si>
  <si>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</si>
  <si>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</si>
  <si>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</si>
  <si>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</si>
  <si>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</si>
  <si>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</si>
  <si>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</si>
  <si>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</si>
  <si>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</si>
  <si>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</si>
  <si>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</si>
  <si>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</si>
  <si>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</si>
  <si>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</si>
  <si>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</si>
  <si>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</si>
  <si>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</si>
  <si>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</si>
  <si>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</si>
  <si>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</si>
  <si>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</si>
  <si>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</si>
  <si>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</si>
  <si>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</si>
  <si>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</si>
  <si>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</si>
  <si>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</si>
  <si>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</si>
  <si>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</si>
  <si>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</si>
  <si>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</si>
  <si>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</si>
  <si>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</si>
  <si>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</si>
  <si>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</si>
  <si>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</si>
  <si>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</si>
  <si>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</si>
  <si>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</si>
  <si>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</si>
  <si>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</si>
  <si>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</si>
  <si>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</si>
  <si>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</si>
  <si>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</si>
  <si>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</si>
  <si>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</si>
  <si>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</si>
  <si>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</si>
  <si>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</si>
  <si>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</si>
  <si>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</si>
  <si>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</si>
  <si>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</si>
  <si>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</si>
  <si>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</si>
  <si>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</si>
  <si>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</si>
  <si>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</si>
  <si>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</si>
  <si>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</si>
  <si>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</si>
  <si>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</si>
  <si>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</si>
  <si>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</si>
  <si>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</si>
  <si>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</si>
  <si>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</si>
  <si>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</si>
  <si>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</si>
  <si>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</si>
  <si>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</si>
  <si>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</si>
  <si>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</si>
  <si>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</si>
  <si>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</si>
  <si>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</si>
  <si>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</si>
  <si>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</si>
  <si>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</si>
  <si>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</si>
  <si>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</si>
  <si>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</si>
  <si>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</si>
  <si>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</si>
  <si>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</si>
  <si>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</si>
  <si>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</si>
  <si>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</si>
  <si>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</si>
  <si>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</si>
  <si>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</si>
  <si>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</si>
  <si>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</si>
  <si>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</si>
  <si>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</si>
  <si>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</si>
  <si>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</si>
  <si>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</si>
  <si>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</si>
  <si>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</si>
  <si>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</si>
  <si>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</si>
  <si>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</si>
  <si>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</si>
  <si>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</si>
  <si>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</si>
  <si>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</si>
  <si>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</si>
  <si>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</si>
  <si>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</si>
  <si>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</si>
  <si>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</si>
  <si>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</si>
  <si>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</si>
  <si>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</si>
  <si>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</si>
  <si>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</si>
  <si>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</si>
  <si>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</si>
  <si>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</si>
  <si>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</si>
  <si>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</si>
  <si>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</si>
  <si>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</si>
  <si>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</si>
  <si>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</si>
  <si>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</si>
  <si>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</si>
  <si>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</si>
  <si>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</si>
  <si>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</si>
  <si>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</si>
  <si>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</si>
  <si>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</si>
  <si>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</si>
  <si>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</si>
  <si>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</si>
  <si>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</si>
  <si>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</si>
  <si>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</si>
  <si>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</si>
  <si>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</si>
  <si>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</si>
  <si>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</si>
  <si>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</si>
  <si>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</si>
  <si>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</si>
  <si>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</si>
  <si>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</si>
  <si>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</si>
  <si>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</si>
  <si>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</si>
  <si>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</si>
  <si>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</si>
  <si>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</si>
  <si>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</si>
  <si>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</si>
  <si>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</si>
  <si>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</si>
  <si>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</si>
  <si>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</si>
  <si>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</si>
  <si>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</si>
  <si>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</si>
  <si>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</si>
  <si>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</si>
  <si>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</si>
  <si>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</si>
  <si>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</si>
  <si>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</si>
  <si>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</si>
  <si>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</si>
  <si>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</si>
  <si>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</si>
  <si>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</si>
  <si>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</si>
  <si>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</si>
  <si>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</si>
  <si>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</si>
  <si>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</si>
  <si>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</si>
  <si>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</si>
  <si>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</si>
  <si>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</si>
  <si>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</si>
  <si>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</si>
  <si>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</si>
  <si>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</si>
  <si>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</si>
  <si>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</si>
  <si>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</si>
  <si>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</si>
  <si>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</si>
  <si>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</si>
  <si>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</si>
  <si>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</si>
  <si>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</si>
  <si>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</si>
  <si>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</si>
  <si>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</si>
  <si>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</si>
  <si>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</si>
  <si>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</si>
  <si>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</si>
  <si>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</si>
  <si>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</si>
  <si>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</si>
  <si>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</si>
  <si>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</si>
  <si>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</si>
  <si>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</si>
  <si>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</si>
  <si>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</si>
  <si>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</si>
  <si>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</si>
  <si>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</si>
  <si>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</si>
  <si>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</si>
  <si>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</si>
  <si>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</si>
  <si>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</si>
  <si>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</si>
  <si>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</si>
  <si>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</si>
  <si>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</si>
  <si>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</si>
  <si>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</si>
  <si>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</si>
  <si>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</si>
  <si>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</si>
  <si>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</si>
  <si>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</si>
  <si>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</si>
  <si>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</si>
  <si>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</si>
  <si>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</si>
  <si>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</si>
  <si>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</si>
  <si>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</si>
  <si>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</si>
  <si>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</si>
  <si>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</si>
  <si>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</si>
  <si>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</si>
  <si>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</si>
  <si>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</si>
  <si>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</si>
  <si>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</si>
  <si>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</si>
  <si>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</si>
  <si>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</si>
  <si>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</si>
  <si>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</si>
  <si>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</si>
  <si>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</si>
  <si>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</si>
  <si>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</si>
  <si>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</si>
  <si>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</si>
  <si>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</si>
  <si>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</si>
  <si>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</si>
  <si>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</si>
  <si>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</si>
  <si>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</si>
  <si>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</si>
  <si>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</si>
  <si>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</si>
  <si>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</si>
  <si>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</si>
  <si>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</si>
  <si>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</si>
  <si>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</si>
  <si>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</si>
  <si>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</si>
  <si>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</si>
  <si>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</si>
  <si>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</si>
  <si>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</si>
  <si>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</si>
  <si>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</si>
  <si>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</si>
  <si>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</si>
  <si>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</si>
  <si>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</si>
  <si>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</si>
  <si>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</si>
  <si>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</si>
  <si>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</si>
  <si>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</si>
  <si>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</si>
  <si>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</si>
  <si>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</si>
  <si>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</si>
  <si>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</si>
  <si>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</si>
  <si>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</si>
  <si>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</si>
  <si>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</si>
  <si>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</si>
  <si>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</si>
  <si>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</si>
  <si>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</si>
  <si>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</si>
  <si>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</si>
  <si>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</si>
  <si>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</si>
  <si>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</si>
  <si>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</si>
  <si>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</si>
  <si>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</si>
  <si>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</si>
  <si>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</si>
  <si>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</si>
  <si>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</si>
  <si>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</si>
  <si>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</si>
  <si>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</si>
  <si>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</si>
  <si>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</si>
  <si>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</si>
  <si>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</si>
  <si>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</si>
  <si>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</si>
  <si>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</si>
  <si>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</si>
  <si>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</si>
  <si>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</si>
  <si>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</si>
  <si>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</si>
  <si>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</si>
  <si>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</si>
  <si>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</si>
  <si>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</si>
  <si>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</si>
  <si>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</si>
  <si>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</si>
  <si>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</si>
  <si>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</si>
  <si>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</si>
  <si>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</si>
  <si>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</si>
  <si>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</si>
  <si>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</si>
  <si>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</si>
  <si>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</si>
  <si>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</si>
  <si>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</si>
  <si>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</si>
  <si>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</si>
  <si>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</si>
  <si>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</si>
  <si>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</si>
  <si>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</si>
  <si>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</si>
  <si>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</si>
  <si>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</si>
  <si>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</si>
  <si>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</si>
  <si>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</si>
  <si>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</si>
  <si>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</si>
  <si>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</si>
  <si>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</si>
  <si>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</si>
  <si>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</si>
  <si>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</si>
  <si>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</si>
  <si>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</si>
  <si>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</si>
  <si>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</si>
  <si>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</si>
  <si>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</si>
  <si>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</si>
  <si>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</si>
  <si>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</si>
  <si>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</si>
  <si>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</si>
  <si>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</si>
  <si>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</si>
  <si>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</si>
  <si>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</si>
  <si>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</si>
  <si>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</si>
  <si>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</si>
  <si>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</si>
  <si>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</si>
  <si>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</si>
  <si>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</si>
  <si>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</si>
  <si>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</si>
  <si>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</si>
  <si>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</si>
  <si>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</si>
  <si>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</si>
  <si>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</si>
  <si>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</si>
  <si>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</si>
  <si>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</si>
  <si>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</si>
  <si>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</si>
  <si>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</si>
  <si>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</si>
  <si>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</si>
  <si>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</si>
  <si>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</si>
  <si>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</si>
  <si>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</si>
  <si>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</si>
  <si>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</si>
  <si>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</si>
  <si>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</si>
  <si>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</si>
  <si>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</si>
  <si>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</si>
  <si>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</si>
  <si>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</si>
  <si>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</si>
  <si>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</si>
  <si>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</si>
  <si>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</si>
  <si>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</si>
  <si>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</si>
  <si>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</si>
  <si>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</si>
  <si>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</si>
  <si>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</si>
  <si>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</si>
  <si>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</si>
  <si>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</si>
  <si>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</si>
  <si>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</si>
  <si>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</si>
  <si>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</si>
  <si>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</si>
  <si>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</si>
  <si>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</si>
  <si>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</si>
  <si>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</si>
  <si>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</si>
  <si>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</si>
  <si>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</si>
  <si>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</si>
  <si>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</si>
  <si>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</si>
  <si>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</si>
  <si>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</si>
  <si>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</si>
  <si>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</si>
  <si>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</si>
  <si>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</si>
  <si>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</si>
  <si>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</si>
  <si>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</si>
  <si>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</si>
  <si>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</si>
  <si>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</si>
  <si>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</si>
  <si>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</si>
  <si>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</si>
  <si>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</si>
  <si>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</si>
  <si>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</si>
  <si>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</si>
  <si>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</si>
  <si>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</si>
  <si>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</si>
  <si>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</si>
  <si>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</si>
  <si>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</si>
  <si>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</si>
  <si>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</si>
  <si>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</si>
  <si>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</si>
  <si>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</si>
  <si>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</si>
  <si>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</si>
  <si>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</si>
  <si>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</si>
  <si>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</si>
  <si>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</si>
  <si>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</si>
  <si>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</si>
  <si>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</si>
  <si>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</si>
  <si>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</si>
  <si>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</si>
  <si>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</si>
  <si>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</si>
  <si>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</si>
  <si>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</si>
  <si>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</si>
  <si>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</si>
  <si>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</si>
  <si>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</si>
  <si>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</si>
  <si>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</si>
  <si>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</si>
  <si>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</si>
  <si>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</si>
  <si>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</si>
  <si>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</si>
  <si>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</si>
  <si>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</si>
  <si>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</si>
  <si>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</si>
  <si>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</si>
  <si>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</si>
  <si>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</si>
  <si>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</si>
  <si>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</si>
  <si>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</si>
  <si>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</si>
  <si>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</si>
  <si>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</si>
  <si>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</si>
  <si>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</si>
  <si>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</si>
  <si>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</si>
  <si>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</si>
  <si>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</si>
  <si>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</si>
  <si>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</si>
  <si>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</si>
  <si>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</si>
  <si>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</si>
  <si>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</si>
  <si>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</si>
  <si>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</si>
  <si>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</si>
  <si>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</si>
  <si>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</si>
  <si>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</si>
  <si>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</si>
  <si>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</si>
  <si>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</si>
  <si>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</si>
  <si>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</si>
  <si>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</si>
  <si>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</si>
  <si>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</si>
  <si>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</si>
  <si>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</si>
  <si>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</si>
  <si>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</si>
  <si>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</si>
  <si>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</si>
  <si>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</si>
  <si>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</si>
  <si>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</si>
  <si>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</si>
  <si>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</si>
  <si>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</si>
  <si>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</si>
  <si>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</si>
  <si>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</si>
  <si>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</si>
  <si>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</si>
  <si>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</si>
  <si>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</si>
  <si>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</si>
  <si>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</si>
  <si>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</si>
  <si>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</si>
  <si>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</si>
  <si>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</si>
  <si>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</si>
  <si>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</si>
  <si>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</si>
  <si>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</si>
  <si>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</si>
  <si>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</si>
  <si>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</si>
  <si>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</si>
  <si>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</si>
  <si>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</si>
  <si>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</si>
  <si>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</si>
  <si>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</si>
  <si>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</si>
  <si>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</si>
  <si>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</si>
  <si>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</si>
  <si>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</si>
  <si>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</si>
  <si>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</si>
  <si>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</si>
  <si>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</si>
  <si>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</si>
  <si>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</si>
  <si>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</si>
  <si>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</si>
  <si>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</si>
  <si>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</si>
  <si>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</si>
  <si>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</si>
  <si>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</si>
  <si>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</si>
  <si>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</si>
  <si>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</si>
  <si>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</si>
  <si>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</si>
  <si>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</si>
  <si>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</si>
  <si>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</si>
  <si>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</si>
  <si>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</si>
  <si>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</si>
  <si>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</si>
  <si>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</si>
  <si>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</si>
  <si>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</si>
  <si>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</si>
  <si>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</si>
  <si>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</si>
  <si>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</si>
  <si>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</si>
  <si>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</si>
  <si>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</si>
  <si>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</si>
  <si>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</si>
  <si>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</si>
  <si>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</si>
  <si>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</si>
  <si>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</si>
  <si>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</si>
  <si>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</si>
  <si>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</si>
  <si>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</si>
  <si>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</si>
  <si>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</si>
  <si>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</si>
  <si>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</si>
  <si>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</si>
  <si>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</si>
  <si>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</si>
  <si>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</si>
  <si>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</si>
  <si>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</si>
  <si>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</si>
  <si>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</si>
  <si>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</si>
  <si>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</si>
  <si>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</si>
  <si>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</si>
  <si>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</si>
  <si>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</si>
  <si>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</si>
  <si>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</si>
  <si>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</si>
  <si>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</si>
  <si>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</si>
  <si>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</si>
  <si>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</si>
  <si>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</si>
  <si>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</si>
  <si>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</si>
  <si>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</si>
  <si>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</si>
  <si>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</si>
  <si>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</si>
  <si>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</si>
  <si>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</si>
  <si>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</si>
  <si>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</si>
  <si>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</si>
  <si>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</si>
  <si>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</si>
  <si>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</si>
  <si>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</si>
  <si>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</si>
  <si>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</si>
  <si>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</si>
  <si>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</si>
  <si>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</si>
  <si>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</si>
  <si>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</si>
  <si>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</si>
  <si>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</si>
  <si>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</si>
  <si>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</si>
  <si>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</si>
  <si>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</si>
  <si>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</si>
  <si>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</si>
  <si>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</si>
  <si>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</si>
  <si>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</si>
  <si>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</si>
  <si>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</si>
  <si>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</si>
  <si>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</si>
  <si>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</si>
  <si>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</si>
  <si>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</si>
  <si>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</si>
  <si>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</si>
  <si>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</si>
  <si>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</si>
  <si>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</si>
  <si>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</si>
  <si>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</si>
  <si>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</si>
  <si>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</si>
  <si>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</si>
  <si>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</si>
  <si>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</si>
  <si>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</si>
  <si>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</si>
  <si>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</si>
  <si>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</si>
  <si>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</si>
  <si>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</si>
  <si>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</si>
  <si>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</si>
  <si>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</si>
  <si>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</si>
  <si>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</si>
  <si>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</si>
  <si>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</si>
  <si>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</si>
  <si>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</si>
  <si>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</si>
  <si>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</si>
  <si>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</si>
  <si>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</si>
  <si>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</si>
  <si>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</si>
  <si>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</si>
  <si>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</si>
  <si>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</si>
  <si>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</si>
  <si>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</si>
  <si>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</si>
  <si>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</si>
  <si>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</si>
  <si>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</si>
  <si>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</si>
  <si>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</si>
  <si>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</si>
  <si>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</si>
  <si>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</si>
  <si>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</si>
  <si>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</si>
  <si>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</si>
  <si>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</si>
  <si>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</si>
  <si>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</si>
  <si>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</si>
  <si>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</si>
  <si>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</si>
  <si>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</si>
  <si>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</si>
  <si>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</si>
  <si>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</si>
  <si>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</si>
  <si>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</si>
  <si>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</si>
  <si>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</si>
  <si>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</si>
  <si>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</si>
  <si>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</si>
  <si>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</si>
  <si>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</si>
  <si>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</si>
  <si>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</si>
  <si>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</si>
  <si>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</si>
  <si>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</si>
  <si>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</si>
  <si>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</si>
  <si>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</si>
  <si>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</si>
  <si>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</si>
  <si>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</si>
  <si>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</si>
  <si>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</si>
  <si>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</si>
  <si>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</si>
  <si>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</si>
  <si>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</si>
  <si>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</si>
  <si>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</si>
  <si>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</si>
  <si>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</si>
  <si>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</si>
  <si>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</si>
  <si>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</si>
  <si>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</si>
  <si>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</si>
  <si>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</si>
  <si>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</si>
  <si>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</si>
  <si>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</si>
  <si>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</si>
  <si>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</si>
  <si>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</si>
  <si>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</si>
  <si>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</si>
  <si>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</si>
  <si>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</si>
  <si>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</si>
  <si>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</si>
  <si>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</si>
  <si>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</si>
  <si>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</si>
  <si>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</si>
  <si>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</si>
  <si>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</si>
  <si>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</si>
  <si>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</si>
  <si>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</si>
  <si>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</si>
  <si>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</si>
  <si>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</si>
  <si>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</si>
  <si>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</si>
  <si>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</si>
  <si>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</si>
  <si>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</si>
  <si>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</si>
  <si>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</si>
  <si>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</si>
  <si>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</si>
  <si>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</si>
  <si>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</si>
  <si>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</si>
  <si>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</si>
  <si>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</si>
  <si>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</si>
  <si>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</si>
  <si>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</si>
  <si>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</si>
  <si>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</si>
  <si>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</si>
  <si>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</si>
  <si>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</si>
  <si>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</si>
  <si>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</si>
  <si>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</si>
  <si>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</si>
  <si>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</si>
  <si>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</si>
  <si>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</si>
  <si>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</si>
  <si>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</si>
  <si>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</si>
  <si>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</si>
  <si>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</si>
  <si>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</si>
  <si>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</si>
  <si>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</si>
  <si>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</si>
  <si>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</si>
  <si>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</si>
  <si>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</si>
  <si>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</si>
  <si>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</si>
  <si>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</si>
  <si>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</si>
  <si>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</si>
  <si>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</si>
  <si>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</si>
  <si>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</si>
  <si>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</si>
  <si>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</si>
  <si>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</si>
  <si>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</si>
  <si>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</si>
  <si>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</si>
  <si>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</si>
  <si>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</si>
  <si>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</si>
  <si>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</si>
  <si>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</si>
  <si>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</si>
  <si>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</si>
  <si>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</si>
  <si>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</si>
  <si>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</si>
  <si>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</si>
  <si>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</si>
  <si>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</si>
  <si>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</si>
  <si>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</si>
  <si>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</si>
  <si>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</si>
  <si>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</si>
  <si>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</si>
  <si>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</si>
  <si>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</si>
  <si>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</si>
  <si>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</si>
  <si>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</si>
  <si>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</si>
  <si>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</si>
  <si>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</si>
  <si>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</si>
  <si>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</si>
  <si>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</si>
  <si>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</si>
  <si>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</si>
  <si>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</si>
  <si>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</si>
  <si>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</si>
  <si>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</si>
  <si>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</si>
  <si>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</si>
  <si>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</si>
  <si>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</si>
  <si>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</si>
  <si>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</si>
  <si>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</si>
  <si>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</si>
  <si>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</si>
  <si>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</si>
  <si>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</si>
  <si>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</si>
  <si>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</si>
  <si>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</si>
  <si>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</si>
  <si>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</si>
  <si>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</si>
  <si>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</si>
  <si>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</si>
  <si>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</si>
  <si>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</si>
  <si>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</si>
  <si>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</si>
  <si>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</si>
  <si>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</si>
  <si>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</si>
  <si>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</si>
  <si>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</si>
  <si>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</si>
  <si>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</si>
  <si>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</si>
  <si>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</si>
  <si>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</si>
  <si>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</si>
  <si>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</si>
  <si>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</si>
  <si>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</si>
  <si>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</si>
  <si>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</si>
  <si>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</si>
  <si>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</si>
  <si>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</si>
  <si>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</si>
  <si>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</si>
  <si>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</si>
  <si>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</si>
  <si>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</si>
  <si>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</si>
  <si>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</si>
  <si>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</si>
  <si>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</si>
  <si>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</si>
  <si>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</si>
  <si>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</si>
  <si>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</si>
  <si>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</si>
  <si>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</si>
  <si>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</si>
  <si>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</si>
  <si>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</si>
  <si>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</si>
  <si>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</si>
  <si>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</si>
  <si>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</si>
  <si>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</si>
  <si>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</si>
  <si>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</si>
  <si>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</si>
  <si>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</si>
  <si>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</si>
  <si>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</si>
  <si>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</si>
  <si>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</si>
  <si>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</si>
  <si>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</si>
  <si>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</si>
  <si>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</si>
  <si>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</si>
  <si>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</si>
  <si>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</si>
  <si>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</si>
  <si>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</si>
  <si>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</si>
  <si>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</si>
  <si>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</si>
  <si>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</si>
  <si>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</si>
  <si>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</si>
  <si>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</si>
  <si>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</si>
  <si>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</si>
  <si>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</si>
  <si>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</si>
  <si>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</si>
  <si>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</si>
  <si>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</si>
  <si>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</si>
  <si>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</si>
  <si>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</si>
  <si>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</si>
  <si>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</si>
  <si>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</si>
  <si>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</si>
  <si>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</si>
  <si>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</si>
  <si>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</si>
  <si>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</si>
  <si>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</si>
  <si>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</si>
  <si>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</si>
  <si>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</si>
  <si>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</si>
  <si>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</si>
  <si>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</si>
  <si>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</si>
  <si>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</si>
  <si>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</si>
  <si>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</si>
  <si>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</si>
  <si>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</si>
  <si>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</si>
  <si>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</si>
  <si>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</si>
  <si>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</si>
  <si>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</si>
  <si>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</si>
  <si>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</si>
  <si>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</si>
  <si>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</si>
  <si>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</si>
  <si>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</si>
  <si>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</si>
  <si>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</si>
  <si>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</si>
  <si>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</si>
  <si>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</si>
  <si>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</si>
  <si>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</si>
  <si>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</si>
  <si>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</si>
  <si>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</si>
  <si>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</si>
  <si>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</si>
  <si>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</si>
  <si>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</si>
  <si>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</si>
  <si>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</si>
  <si>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</si>
  <si>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</si>
  <si>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</si>
  <si>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</si>
  <si>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</si>
  <si>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</si>
  <si>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</si>
  <si>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</si>
  <si>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</si>
  <si>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</si>
  <si>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</si>
  <si>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</si>
  <si>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</si>
  <si>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</si>
  <si>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</si>
  <si>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</si>
  <si>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</si>
  <si>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</si>
  <si>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</si>
  <si>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</si>
  <si>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</si>
  <si>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</si>
  <si>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</si>
  <si>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</si>
  <si>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</si>
  <si>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</si>
  <si>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</si>
  <si>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</si>
  <si>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</si>
  <si>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</si>
  <si>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</si>
  <si>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</si>
  <si>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</si>
  <si>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</si>
  <si>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</si>
  <si>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</si>
  <si>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</si>
  <si>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</si>
  <si>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</si>
  <si>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</si>
  <si>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</si>
  <si>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</si>
  <si>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</si>
  <si>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</si>
  <si>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</si>
  <si>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</si>
  <si>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</si>
  <si>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</si>
  <si>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</si>
  <si>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</si>
  <si>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</si>
  <si>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</si>
  <si>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</si>
  <si>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</si>
  <si>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</si>
  <si>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</si>
  <si>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</si>
  <si>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</si>
  <si>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</si>
  <si>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</si>
  <si>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</si>
  <si>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</si>
  <si>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</si>
  <si>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</si>
  <si>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</si>
  <si>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</si>
  <si>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</si>
  <si>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</si>
  <si>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</si>
  <si>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</si>
  <si>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</si>
  <si>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</si>
  <si>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</si>
  <si>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</si>
  <si>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</si>
  <si>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</si>
  <si>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</si>
  <si>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</si>
  <si>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</si>
  <si>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</si>
  <si>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</si>
  <si>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</si>
  <si>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</si>
  <si>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</si>
  <si>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</si>
  <si>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</si>
  <si>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</si>
  <si>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</si>
  <si>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</si>
  <si>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</si>
  <si>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</si>
  <si>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</si>
  <si>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</si>
  <si>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</si>
  <si>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</si>
  <si>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</si>
  <si>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</si>
  <si>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</si>
  <si>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</si>
  <si>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</si>
  <si>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</si>
  <si>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</si>
  <si>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</si>
  <si>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</si>
  <si>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</si>
  <si>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</si>
  <si>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</si>
  <si>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</si>
  <si>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</si>
  <si>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</si>
  <si>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</si>
  <si>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</si>
  <si>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</si>
  <si>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</si>
  <si>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</si>
  <si>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</si>
  <si>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</si>
  <si>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</si>
  <si>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</si>
  <si>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</si>
  <si>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</si>
  <si>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</si>
  <si>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</si>
  <si>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</si>
  <si>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</si>
  <si>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</si>
  <si>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</si>
  <si>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</si>
  <si>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</si>
  <si>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</si>
  <si>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</si>
  <si>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</si>
  <si>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</si>
  <si>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</si>
  <si>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</si>
  <si>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</si>
  <si>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</si>
  <si>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</si>
  <si>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</si>
  <si>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</si>
  <si>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</si>
  <si>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</si>
  <si>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</si>
  <si>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</si>
  <si>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</si>
  <si>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</si>
  <si>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</si>
  <si>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</si>
  <si>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</si>
  <si>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</si>
  <si>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</si>
  <si>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</si>
  <si>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</si>
  <si>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</si>
  <si>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</si>
  <si>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</si>
  <si>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</si>
  <si>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</si>
  <si>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</si>
  <si>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</si>
  <si>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</si>
  <si>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</si>
  <si>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</si>
  <si>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</si>
  <si>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</si>
  <si>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</si>
  <si>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</si>
  <si>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</si>
  <si>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</si>
  <si>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</si>
  <si>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</si>
  <si>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</si>
  <si>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</si>
  <si>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</si>
  <si>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</si>
  <si>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</si>
  <si>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</si>
  <si>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</si>
  <si>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</si>
  <si>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</si>
  <si>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</si>
  <si>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</si>
  <si>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</si>
  <si>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</si>
  <si>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</si>
  <si>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</si>
  <si>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</si>
  <si>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</si>
  <si>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</si>
  <si>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</si>
  <si>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</si>
  <si>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</si>
  <si>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</si>
  <si>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</si>
  <si>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</si>
  <si>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</si>
  <si>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</si>
  <si>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</si>
  <si>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</si>
  <si>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</si>
  <si>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</si>
  <si>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</si>
  <si>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</si>
  <si>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</si>
  <si>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</si>
  <si>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</si>
  <si>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</si>
  <si>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</si>
  <si>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</si>
  <si>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</si>
  <si>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</si>
  <si>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</si>
  <si>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</si>
  <si>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</si>
  <si>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</si>
  <si>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</si>
  <si>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</si>
  <si>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</si>
  <si>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</si>
  <si>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</si>
  <si>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</si>
  <si>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</si>
  <si>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</si>
  <si>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</si>
  <si>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</si>
  <si>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</si>
  <si>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</si>
  <si>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</si>
  <si>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</si>
  <si>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</si>
  <si>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</si>
  <si>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</si>
  <si>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</si>
  <si>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</si>
  <si>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</si>
  <si>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</si>
  <si>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</si>
  <si>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</si>
  <si>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</si>
  <si>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</si>
  <si>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</si>
  <si>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</si>
  <si>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</si>
  <si>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</si>
  <si>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</si>
  <si>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</si>
  <si>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</si>
  <si>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</si>
  <si>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</si>
  <si>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</si>
  <si>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</si>
  <si>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</si>
  <si>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</si>
  <si>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</si>
  <si>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</si>
  <si>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</si>
  <si>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</si>
  <si>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</si>
  <si>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</si>
  <si>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</si>
  <si>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</si>
  <si>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</si>
  <si>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</si>
  <si>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</si>
  <si>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</si>
  <si>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</si>
  <si>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</si>
  <si>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</si>
  <si>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</si>
  <si>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</si>
  <si>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</si>
  <si>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</si>
  <si>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</si>
  <si>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</si>
  <si>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</si>
  <si>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</si>
  <si>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</si>
  <si>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</si>
  <si>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</si>
  <si>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</si>
  <si>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</si>
  <si>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</si>
  <si>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</si>
  <si>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</si>
  <si>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</si>
  <si>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</si>
  <si>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</si>
  <si>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</si>
  <si>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</si>
  <si>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</si>
  <si>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</si>
  <si>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</si>
  <si>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</si>
  <si>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</si>
  <si>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</si>
  <si>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</si>
  <si>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</si>
  <si>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</si>
  <si>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</si>
  <si>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</si>
  <si>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</si>
  <si>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</si>
  <si>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</si>
  <si>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</si>
  <si>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</si>
  <si>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</si>
  <si>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</si>
  <si>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</si>
  <si>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</si>
  <si>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</si>
  <si>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</si>
  <si>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</si>
  <si>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</si>
  <si>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</si>
  <si>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</si>
  <si>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</si>
  <si>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</si>
  <si>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</si>
  <si>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</si>
  <si>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</si>
  <si>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</si>
  <si>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</si>
  <si>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</si>
  <si>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</si>
  <si>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</si>
  <si>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</si>
  <si>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</si>
  <si>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</si>
  <si>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</si>
  <si>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</si>
  <si>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</si>
  <si>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</si>
  <si>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</si>
  <si>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</si>
  <si>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</si>
  <si>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</si>
  <si>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</si>
  <si>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</si>
  <si>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</si>
  <si>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</si>
  <si>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</si>
  <si>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</si>
  <si>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</si>
  <si>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</si>
  <si>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</si>
  <si>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</si>
  <si>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</si>
  <si>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</si>
  <si>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</si>
  <si>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</si>
  <si>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</si>
  <si>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</si>
  <si>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</si>
  <si>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</si>
  <si>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</si>
  <si>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</si>
  <si>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</si>
  <si>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</si>
  <si>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</si>
  <si>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</si>
  <si>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</si>
  <si>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</si>
  <si>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</si>
  <si>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</si>
  <si>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</si>
  <si>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</si>
  <si>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</si>
  <si>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</si>
  <si>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</si>
  <si>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</si>
  <si>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</si>
  <si>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</si>
  <si>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</si>
  <si>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</si>
  <si>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</si>
  <si>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</si>
  <si>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</si>
  <si>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</si>
  <si>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</si>
  <si>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</si>
  <si>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</si>
  <si>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</si>
  <si>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</si>
  <si>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</si>
  <si>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</si>
  <si>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</si>
  <si>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</si>
  <si>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</si>
  <si>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</si>
  <si>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</si>
  <si>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</si>
  <si>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</si>
  <si>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</si>
  <si>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</si>
  <si>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</si>
  <si>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</si>
  <si>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</si>
  <si>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</si>
  <si>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</si>
  <si>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</si>
  <si>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</si>
  <si>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</si>
  <si>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</si>
  <si>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</si>
  <si>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</si>
  <si>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</si>
  <si>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</si>
  <si>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</si>
  <si>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</si>
  <si>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</si>
  <si>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</si>
  <si>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</si>
  <si>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</si>
  <si>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</si>
  <si>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</si>
  <si>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</si>
  <si>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</si>
  <si>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</si>
  <si>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</si>
  <si>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</si>
  <si>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</si>
  <si>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</si>
  <si>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</si>
  <si>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</si>
  <si>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</si>
  <si>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</si>
  <si>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</si>
  <si>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</si>
  <si>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</si>
  <si>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</si>
  <si>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</si>
  <si>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</si>
  <si>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</si>
  <si>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</si>
  <si>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</si>
  <si>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</si>
  <si>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</si>
  <si>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</si>
  <si>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</si>
  <si>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</si>
  <si>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</si>
  <si>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</si>
  <si>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</si>
  <si>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</si>
  <si>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</si>
  <si>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</si>
  <si>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</si>
  <si>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</si>
  <si>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</si>
  <si>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</si>
  <si>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</si>
  <si>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</si>
  <si>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</si>
  <si>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</si>
  <si>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</si>
  <si>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</si>
  <si>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</si>
  <si>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</si>
  <si>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</si>
  <si>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</si>
  <si>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</si>
  <si>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</si>
  <si>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</si>
  <si>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</si>
  <si>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</si>
  <si>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</si>
  <si>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</si>
  <si>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</si>
  <si>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</si>
  <si>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</si>
  <si>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</si>
  <si>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</si>
  <si>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</si>
  <si>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</si>
  <si>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</si>
  <si>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</si>
  <si>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</si>
  <si>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</si>
  <si>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</si>
  <si>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</si>
  <si>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</si>
  <si>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</si>
  <si>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</si>
  <si>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</si>
  <si>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</si>
  <si>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</si>
  <si>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</si>
  <si>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</si>
  <si>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</si>
  <si>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</si>
  <si>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</si>
  <si>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</si>
  <si>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</si>
  <si>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</si>
  <si>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</si>
  <si>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</si>
  <si>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</si>
  <si>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</si>
  <si>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</si>
  <si>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</si>
  <si>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</si>
  <si>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</si>
  <si>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</si>
  <si>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</si>
  <si>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</si>
  <si>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</si>
  <si>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</si>
  <si>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</si>
  <si>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</si>
  <si>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</si>
  <si>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</si>
  <si>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</si>
  <si>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</si>
  <si>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</si>
  <si>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</si>
  <si>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</si>
  <si>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</si>
  <si>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</si>
  <si>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</si>
  <si>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</si>
  <si>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</si>
  <si>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</si>
  <si>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</si>
  <si>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</si>
  <si>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</si>
  <si>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</si>
  <si>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</si>
  <si>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</si>
  <si>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</si>
  <si>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</si>
  <si>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</si>
  <si>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</si>
  <si>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</si>
  <si>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</si>
  <si>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</si>
  <si>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</si>
  <si>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</si>
  <si>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</si>
  <si>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</si>
  <si>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</si>
  <si>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</si>
  <si>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</si>
  <si>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</si>
  <si>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</si>
  <si>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</si>
  <si>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</si>
  <si>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</si>
  <si>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</si>
  <si>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</si>
  <si>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</si>
  <si>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</si>
  <si>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</si>
  <si>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</si>
  <si>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</si>
  <si>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</si>
  <si>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</si>
  <si>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</si>
  <si>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</si>
  <si>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</si>
  <si>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</si>
  <si>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</si>
  <si>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</si>
  <si>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</si>
  <si>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</si>
  <si>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</si>
  <si>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</si>
  <si>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</si>
  <si>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</si>
  <si>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</si>
  <si>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</si>
  <si>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</si>
  <si>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</si>
  <si>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</si>
  <si>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</si>
  <si>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</si>
  <si>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</si>
  <si>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</si>
  <si>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</si>
  <si>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</si>
  <si>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</si>
  <si>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</si>
  <si>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</si>
  <si>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</si>
  <si>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</si>
  <si>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</si>
  <si>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</si>
  <si>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</si>
  <si>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</si>
  <si>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</si>
  <si>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</si>
  <si>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</si>
  <si>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</si>
  <si>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</si>
  <si>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</si>
  <si>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</si>
  <si>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</si>
  <si>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</si>
  <si>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</si>
  <si>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</si>
  <si>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</si>
  <si>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</si>
  <si>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</si>
  <si>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</si>
  <si>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</si>
  <si>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</si>
  <si>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</si>
  <si>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</si>
  <si>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</si>
  <si>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</si>
  <si>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</si>
  <si>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</si>
  <si>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</si>
  <si>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</si>
  <si>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</si>
  <si>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</si>
  <si>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</si>
  <si>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</si>
  <si>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</si>
  <si>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</si>
  <si>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</si>
  <si>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</si>
  <si>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</si>
  <si>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</si>
  <si>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</si>
  <si>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</si>
  <si>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</si>
  <si>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</si>
  <si>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</si>
  <si>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</si>
  <si>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</si>
  <si>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</si>
  <si>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</si>
  <si>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</si>
  <si>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</si>
  <si>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</si>
  <si>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</si>
  <si>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</si>
  <si>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</si>
  <si>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</si>
  <si>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</si>
  <si>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</si>
  <si>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</si>
  <si>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</si>
  <si>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</si>
  <si>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</si>
  <si>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</si>
  <si>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</si>
  <si>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</si>
  <si>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</si>
  <si>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</si>
  <si>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</si>
  <si>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</si>
  <si>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</si>
  <si>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</si>
  <si>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</si>
  <si>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</si>
  <si>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</si>
  <si>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</si>
  <si>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</si>
  <si>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</si>
  <si>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</si>
  <si>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</si>
  <si>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</si>
  <si>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</si>
  <si>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</si>
  <si>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</si>
  <si>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</si>
  <si>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</si>
  <si>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</si>
  <si>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</si>
  <si>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</si>
  <si>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</si>
  <si>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</si>
  <si>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</si>
  <si>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</si>
  <si>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</si>
  <si>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</si>
  <si>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</si>
  <si>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</si>
  <si>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</si>
  <si>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</si>
  <si>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</si>
  <si>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</si>
  <si>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</si>
  <si>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</si>
  <si>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</si>
  <si>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</si>
  <si>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</si>
  <si>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</si>
  <si>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</si>
  <si>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</si>
  <si>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</si>
  <si>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</si>
  <si>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</si>
  <si>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</si>
  <si>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</si>
  <si>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</si>
  <si>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</si>
  <si>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</si>
  <si>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</si>
  <si>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</si>
  <si>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</si>
  <si>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</si>
  <si>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</si>
  <si>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</si>
  <si>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</si>
  <si>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</si>
  <si>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</si>
  <si>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</si>
  <si>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</si>
  <si>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</si>
  <si>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</si>
  <si>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</si>
  <si>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</si>
  <si>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</si>
  <si>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</si>
  <si>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</si>
  <si>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</si>
  <si>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</si>
  <si>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</si>
  <si>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</si>
  <si>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</si>
  <si>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</si>
  <si>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</si>
  <si>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</si>
  <si>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</si>
  <si>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</si>
  <si>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</si>
  <si>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</si>
  <si>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</si>
  <si>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</si>
  <si>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</si>
  <si>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</si>
  <si>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</si>
  <si>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</si>
  <si>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</si>
  <si>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</si>
  <si>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</si>
  <si>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</si>
  <si>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</si>
  <si>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</si>
  <si>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</si>
  <si>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</si>
  <si>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</si>
  <si>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</si>
  <si>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</si>
  <si>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</si>
  <si>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</si>
  <si>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</si>
  <si>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</si>
  <si>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</si>
  <si>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</si>
  <si>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</si>
  <si>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</si>
  <si>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</si>
  <si>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</si>
  <si>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</si>
  <si>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</si>
  <si>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</si>
  <si>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</si>
  <si>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</si>
  <si>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</si>
  <si>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</si>
  <si>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</si>
  <si>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</si>
  <si>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</si>
  <si>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</si>
  <si>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</si>
  <si>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</si>
  <si>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</si>
  <si>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</si>
  <si>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</si>
  <si>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</si>
  <si>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</si>
  <si>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</si>
  <si>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</si>
  <si>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</si>
  <si>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</si>
  <si>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</si>
  <si>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</si>
  <si>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</si>
  <si>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</si>
  <si>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</si>
  <si>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</si>
  <si>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</si>
  <si>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</si>
  <si>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</si>
  <si>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</si>
  <si>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</si>
  <si>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</si>
  <si>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</si>
  <si>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</si>
  <si>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</si>
  <si>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</si>
  <si>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</si>
  <si>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</si>
  <si>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</si>
  <si>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</si>
  <si>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</si>
  <si>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</si>
  <si>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</si>
  <si>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</si>
  <si>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</si>
  <si>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</si>
  <si>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</si>
  <si>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</si>
  <si>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</si>
  <si>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</si>
  <si>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</si>
  <si>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</si>
  <si>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</si>
  <si>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</si>
  <si>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</si>
  <si>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</si>
  <si>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</si>
  <si>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</si>
  <si>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</si>
  <si>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</si>
  <si>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</si>
  <si>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</si>
  <si>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</si>
  <si>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</si>
  <si>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</si>
  <si>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</si>
  <si>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</si>
  <si>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</si>
  <si>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</si>
  <si>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</si>
  <si>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</si>
  <si>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</si>
  <si>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</si>
  <si>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</si>
  <si>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</si>
  <si>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</si>
  <si>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</si>
  <si>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</si>
  <si>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</si>
  <si>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</si>
  <si>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</si>
  <si>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</si>
  <si>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</si>
  <si>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</si>
  <si>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</si>
  <si>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</si>
  <si>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</si>
  <si>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</si>
  <si>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</si>
  <si>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</si>
  <si>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</si>
  <si>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</si>
  <si>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</si>
  <si>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</si>
  <si>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</si>
  <si>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</si>
  <si>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</si>
  <si>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</si>
  <si>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</si>
  <si>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</si>
  <si>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</si>
  <si>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</si>
  <si>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</si>
  <si>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</si>
  <si>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</si>
  <si>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</si>
  <si>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</si>
  <si>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</si>
  <si>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</si>
  <si>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</si>
  <si>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</si>
  <si>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</si>
  <si>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</si>
  <si>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</si>
  <si>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</si>
  <si>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</si>
  <si>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</si>
  <si>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</si>
  <si>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</si>
  <si>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</si>
  <si>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</si>
  <si>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</si>
  <si>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</si>
  <si>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</si>
  <si>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</si>
  <si>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</si>
  <si>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</si>
  <si>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</si>
  <si>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</si>
  <si>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</si>
  <si>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</si>
  <si>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</si>
  <si>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</si>
  <si>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</si>
  <si>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</si>
  <si>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</si>
  <si>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</si>
  <si>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</si>
  <si>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</si>
  <si>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</si>
  <si>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</si>
  <si>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</si>
  <si>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</si>
  <si>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</si>
  <si>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</si>
  <si>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</si>
  <si>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</si>
  <si>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</si>
  <si>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</si>
  <si>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</si>
  <si>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</si>
  <si>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</si>
  <si>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</si>
  <si>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</si>
  <si>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</si>
  <si>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</si>
  <si>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</si>
  <si>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</si>
  <si>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</si>
  <si>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</si>
  <si>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</si>
  <si>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</si>
  <si>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</si>
  <si>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</si>
  <si>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</si>
  <si>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</si>
  <si>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</si>
  <si>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</si>
  <si>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</si>
  <si>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</si>
  <si>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</si>
  <si>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</si>
  <si>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</si>
  <si>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</si>
  <si>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</si>
  <si>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</si>
  <si>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</si>
  <si>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</si>
  <si>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</si>
  <si>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</si>
  <si>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</si>
  <si>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</si>
  <si>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</si>
  <si>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</si>
  <si>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</si>
  <si>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</si>
  <si>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</si>
  <si>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</si>
  <si>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</si>
  <si>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</si>
  <si>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</si>
  <si>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</si>
  <si>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</si>
  <si>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</si>
  <si>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</si>
  <si>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</si>
  <si>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</si>
  <si>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</si>
  <si>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</si>
  <si>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</si>
  <si>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</si>
  <si>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</si>
  <si>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</si>
  <si>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</si>
  <si>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</si>
  <si>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</si>
  <si>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</si>
  <si>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</si>
  <si>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</si>
  <si>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</si>
  <si>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</si>
  <si>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</si>
  <si>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</si>
  <si>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</si>
  <si>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</si>
  <si>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</si>
  <si>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</si>
  <si>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</si>
  <si>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</si>
  <si>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</si>
  <si>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</si>
  <si>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</si>
  <si>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</si>
  <si>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</si>
  <si>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</si>
  <si>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</si>
  <si>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</si>
  <si>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</si>
  <si>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</si>
  <si>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</si>
  <si>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</si>
  <si>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</si>
  <si>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</si>
  <si>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</si>
  <si>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</si>
  <si>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</si>
  <si>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</si>
  <si>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</si>
  <si>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</si>
  <si>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</si>
  <si>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</si>
  <si>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</si>
  <si>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</si>
  <si>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</si>
  <si>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</si>
  <si>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</si>
  <si>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</si>
  <si>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</si>
  <si>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</si>
  <si>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</si>
  <si>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</si>
  <si>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</si>
  <si>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</si>
  <si>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</si>
  <si>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</si>
  <si>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</si>
  <si>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</si>
  <si>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</si>
  <si>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</si>
  <si>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</si>
  <si>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</si>
  <si>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</si>
  <si>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</si>
  <si>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</si>
  <si>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</si>
  <si>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</si>
  <si>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</si>
  <si>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</si>
  <si>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</si>
  <si>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</si>
  <si>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</si>
  <si>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</si>
  <si>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</si>
  <si>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</si>
  <si>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</si>
  <si>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</si>
  <si>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</si>
  <si>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</si>
  <si>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</si>
  <si>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</si>
  <si>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</si>
  <si>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</si>
  <si>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</si>
  <si>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</si>
  <si>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</si>
  <si>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</si>
  <si>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</si>
  <si>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</si>
  <si>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</si>
  <si>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</si>
  <si>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</si>
  <si>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</si>
  <si>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</si>
  <si>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</si>
  <si>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</si>
  <si>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</si>
  <si>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</si>
  <si>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</si>
  <si>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</si>
  <si>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</si>
  <si>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</si>
  <si>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</si>
  <si>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</si>
  <si>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</si>
  <si>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</si>
  <si>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</si>
  <si>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</si>
  <si>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</si>
  <si>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</si>
  <si>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</si>
  <si>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</si>
  <si>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</si>
  <si>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</si>
  <si>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</si>
  <si>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</si>
  <si>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</si>
  <si>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</si>
  <si>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</si>
  <si>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</si>
  <si>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</si>
  <si>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</si>
  <si>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</si>
  <si>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</si>
  <si>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</si>
  <si>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</si>
  <si>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</si>
  <si>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</si>
  <si>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</si>
  <si>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</si>
  <si>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</si>
  <si>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</si>
  <si>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</si>
  <si>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</si>
  <si>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</si>
  <si>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</si>
  <si>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</si>
  <si>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</si>
  <si>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</si>
  <si>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</si>
  <si>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</si>
  <si>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</si>
  <si>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</si>
  <si>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</si>
  <si>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</si>
  <si>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</si>
  <si>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</si>
  <si>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</si>
  <si>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</si>
  <si>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</si>
  <si>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</si>
  <si>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</si>
  <si>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</si>
  <si>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</si>
  <si>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</si>
  <si>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</si>
  <si>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</si>
  <si>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</si>
  <si>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</si>
  <si>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</si>
  <si>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</si>
  <si>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</si>
  <si>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</si>
  <si>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</si>
  <si>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</si>
  <si>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</si>
  <si>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</si>
  <si>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</si>
  <si>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</si>
  <si>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</si>
  <si>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</si>
  <si>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</si>
  <si>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</si>
  <si>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</si>
  <si>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</si>
  <si>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</si>
  <si>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</si>
  <si>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</si>
  <si>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</si>
  <si>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</si>
  <si>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</si>
  <si>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</si>
  <si>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</si>
  <si>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</si>
  <si>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</si>
  <si>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</si>
  <si>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</si>
  <si>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</si>
  <si>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</si>
  <si>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</si>
  <si>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</si>
  <si>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</si>
  <si>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</si>
  <si>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</si>
  <si>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</si>
  <si>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</si>
  <si>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</si>
  <si>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</si>
  <si>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</si>
  <si>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</si>
  <si>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</si>
  <si>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</si>
  <si>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</si>
  <si>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</si>
  <si>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</si>
  <si>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</si>
  <si>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</si>
  <si>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</si>
  <si>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</si>
  <si>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</si>
  <si>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</si>
  <si>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</si>
  <si>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</si>
  <si>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</si>
  <si>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</si>
  <si>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</si>
  <si>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</si>
  <si>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</si>
  <si>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</si>
  <si>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</si>
  <si>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</si>
  <si>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</si>
  <si>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</si>
  <si>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</si>
  <si>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</si>
  <si>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</si>
  <si>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</si>
  <si>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</si>
  <si>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</si>
  <si>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</si>
  <si>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</si>
  <si>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</si>
  <si>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</si>
  <si>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</si>
  <si>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</si>
  <si>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</si>
  <si>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</si>
  <si>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</si>
  <si>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</si>
  <si>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</si>
  <si>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</si>
  <si>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</si>
  <si>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</si>
  <si>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</si>
  <si>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</si>
  <si>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</si>
  <si>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</si>
  <si>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</si>
  <si>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</si>
  <si>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</si>
  <si>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</si>
  <si>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</si>
  <si>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</si>
  <si>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</si>
  <si>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</si>
  <si>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</si>
  <si>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</si>
  <si>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</si>
  <si>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</si>
  <si>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</si>
  <si>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</si>
  <si>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</si>
  <si>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</si>
  <si>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</si>
  <si>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</si>
  <si>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</si>
  <si>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</si>
  <si>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</si>
  <si>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</si>
  <si>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</si>
  <si>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</si>
  <si>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</si>
  <si>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</si>
  <si>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</si>
  <si>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</si>
  <si>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</si>
  <si>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</si>
  <si>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</si>
  <si>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</si>
  <si>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</si>
  <si>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</si>
  <si>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</si>
  <si>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</si>
  <si>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</si>
  <si>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</si>
  <si>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</si>
  <si>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</si>
  <si>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</si>
  <si>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</si>
  <si>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</si>
  <si>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</si>
  <si>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</si>
  <si>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</si>
  <si>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</si>
  <si>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</si>
  <si>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</si>
  <si>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</si>
  <si>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</si>
  <si>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</si>
  <si>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</si>
  <si>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</si>
  <si>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</si>
  <si>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</si>
  <si>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</si>
  <si>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</si>
  <si>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</si>
  <si>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</si>
  <si>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</si>
  <si>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</si>
  <si>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</si>
  <si>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</si>
  <si>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</si>
  <si>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</si>
  <si>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</si>
  <si>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</si>
  <si>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</si>
  <si>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</si>
  <si>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</si>
  <si>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</si>
  <si>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</si>
  <si>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</si>
  <si>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</si>
  <si>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</si>
  <si>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</si>
  <si>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</si>
  <si>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</si>
  <si>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</si>
  <si>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</si>
  <si>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</si>
  <si>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</si>
  <si>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</si>
  <si>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</si>
  <si>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</si>
  <si>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</si>
  <si>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</si>
  <si>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</si>
  <si>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</si>
  <si>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</si>
  <si>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</si>
  <si>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</si>
  <si>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</si>
  <si>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</si>
  <si>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</si>
  <si>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</si>
  <si>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</si>
  <si>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</si>
  <si>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</si>
  <si>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</si>
  <si>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</si>
  <si>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</si>
  <si>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</si>
  <si>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</si>
  <si>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</si>
  <si>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</si>
  <si>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</si>
  <si>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</si>
  <si>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</si>
  <si>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</si>
  <si>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</si>
  <si>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</si>
  <si>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</si>
  <si>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</si>
  <si>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</si>
  <si>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</si>
  <si>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</si>
  <si>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</si>
  <si>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</si>
  <si>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</si>
  <si>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</si>
  <si>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</si>
  <si>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</si>
  <si>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</si>
  <si>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</si>
  <si>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</si>
  <si>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</si>
  <si>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</si>
  <si>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</si>
  <si>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</si>
  <si>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</si>
  <si>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</si>
  <si>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</si>
  <si>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</si>
  <si>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</si>
  <si>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</si>
  <si>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</si>
  <si>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</si>
  <si>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</si>
  <si>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</si>
  <si>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</si>
  <si>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</si>
  <si>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</si>
  <si>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</si>
  <si>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</si>
  <si>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</si>
  <si>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</si>
  <si>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</si>
  <si>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</si>
  <si>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</si>
  <si>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</si>
  <si>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</si>
  <si>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</si>
  <si>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</si>
  <si>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</si>
  <si>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</si>
  <si>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</si>
  <si>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</si>
  <si>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</si>
  <si>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</si>
  <si>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</si>
  <si>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</si>
  <si>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</si>
  <si>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</si>
  <si>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</si>
  <si>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</si>
  <si>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</si>
  <si>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</si>
  <si>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</si>
  <si>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</si>
  <si>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</si>
  <si>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</si>
  <si>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</si>
  <si>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</si>
  <si>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</si>
  <si>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</si>
  <si>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</si>
  <si>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</si>
  <si>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</si>
  <si>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</si>
  <si>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</si>
  <si>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</si>
  <si>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</si>
  <si>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</si>
  <si>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</si>
  <si>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</si>
  <si>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</si>
  <si>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</si>
  <si>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</si>
  <si>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</si>
  <si>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</si>
  <si>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</si>
  <si>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</si>
  <si>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</si>
  <si>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</si>
  <si>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</si>
  <si>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</si>
  <si>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</si>
  <si>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</si>
  <si>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</si>
  <si>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</si>
  <si>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</si>
  <si>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</si>
  <si>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</si>
  <si>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</si>
  <si>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</si>
  <si>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</si>
  <si>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</si>
  <si>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</si>
  <si>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</si>
  <si>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</si>
  <si>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</si>
  <si>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</si>
  <si>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</si>
  <si>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</si>
  <si>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</si>
  <si>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</si>
  <si>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</si>
  <si>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</si>
  <si>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</si>
  <si>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</si>
  <si>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</si>
  <si>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</si>
  <si>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</si>
  <si>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</si>
  <si>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</si>
  <si>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</si>
  <si>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</si>
  <si>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</si>
  <si>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</si>
  <si>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</si>
  <si>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</si>
  <si>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</si>
  <si>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</si>
  <si>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</si>
  <si>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</si>
  <si>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</si>
  <si>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</si>
  <si>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</si>
  <si>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</si>
  <si>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</si>
  <si>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</si>
  <si>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</si>
  <si>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</si>
  <si>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</si>
  <si>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</si>
  <si>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</si>
  <si>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</si>
  <si>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</si>
  <si>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</si>
  <si>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</si>
  <si>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</si>
  <si>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</si>
  <si>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</si>
  <si>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</si>
  <si>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</si>
  <si>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</si>
  <si>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</si>
  <si>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</si>
  <si>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</si>
  <si>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</si>
  <si>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</si>
  <si>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</si>
  <si>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</si>
  <si>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</si>
  <si>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</si>
  <si>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</si>
  <si>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</si>
  <si>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</si>
  <si>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</si>
  <si>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</si>
  <si>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</si>
  <si>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</si>
  <si>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</si>
  <si>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</si>
  <si>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</si>
  <si>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</si>
  <si>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</si>
  <si>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</si>
  <si>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</si>
  <si>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</si>
  <si>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</si>
  <si>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</si>
  <si>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</si>
  <si>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</si>
  <si>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</si>
  <si>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</si>
  <si>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</si>
  <si>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</si>
  <si>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</si>
  <si>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</si>
  <si>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</si>
  <si>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</si>
  <si>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</si>
  <si>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</si>
  <si>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</si>
  <si>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</si>
  <si>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</si>
  <si>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</si>
  <si>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</si>
  <si>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</si>
  <si>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</si>
  <si>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</si>
  <si>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</si>
  <si>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</si>
  <si>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</si>
  <si>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</si>
  <si>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</si>
  <si>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</si>
  <si>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</si>
  <si>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</si>
  <si>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</si>
  <si>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</si>
  <si>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</si>
  <si>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</si>
  <si>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</si>
  <si>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</si>
  <si>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</si>
  <si>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</si>
  <si>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</si>
  <si>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</si>
  <si>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</si>
  <si>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</si>
  <si>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</si>
  <si>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</si>
  <si>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</si>
  <si>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</si>
  <si>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</si>
  <si>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</si>
  <si>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</si>
  <si>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</si>
  <si>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</si>
  <si>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</si>
  <si>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</si>
  <si>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</si>
  <si>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</si>
  <si>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</si>
  <si>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</si>
  <si>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</si>
  <si>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</si>
  <si>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</si>
  <si>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</si>
  <si>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</si>
  <si>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</si>
  <si>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</si>
  <si>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</si>
  <si>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</si>
  <si>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</si>
  <si>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</si>
  <si>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</si>
  <si>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</si>
  <si>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</si>
  <si>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</si>
  <si>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</si>
  <si>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</si>
  <si>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</si>
  <si>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</si>
  <si>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</si>
  <si>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</si>
  <si>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</si>
  <si>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</si>
  <si>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</si>
  <si>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</si>
  <si>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</si>
  <si>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</si>
  <si>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</si>
  <si>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</si>
  <si>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</si>
  <si>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</si>
  <si>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</si>
  <si>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</si>
  <si>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</si>
  <si>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</si>
  <si>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</si>
  <si>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</si>
  <si>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</si>
  <si>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</si>
  <si>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</si>
  <si>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</si>
  <si>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</si>
  <si>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</si>
  <si>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</si>
  <si>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</si>
  <si>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</si>
  <si>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</si>
  <si>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</si>
  <si>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</si>
  <si>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</si>
  <si>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</si>
  <si>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</si>
  <si>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</si>
  <si>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</si>
  <si>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</si>
  <si>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</si>
  <si>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</si>
  <si>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</si>
  <si>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</si>
  <si>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</si>
  <si>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</si>
  <si>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</si>
  <si>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</si>
  <si>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</si>
  <si>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</si>
  <si>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</si>
  <si>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</si>
  <si>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</si>
  <si>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</si>
  <si>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</si>
  <si>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</si>
  <si>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</si>
  <si>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</si>
  <si>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</si>
  <si>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</si>
  <si>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</si>
  <si>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</si>
  <si>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</si>
  <si>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</si>
  <si>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</si>
  <si>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</si>
  <si>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</si>
  <si>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</si>
  <si>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</si>
  <si>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</si>
  <si>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</si>
  <si>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</si>
  <si>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</si>
  <si>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</si>
  <si>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</si>
  <si>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</si>
  <si>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</si>
  <si>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</si>
  <si>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</si>
  <si>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</si>
  <si>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</si>
  <si>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</si>
  <si>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</si>
  <si>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</si>
  <si>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</si>
  <si>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</si>
  <si>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</si>
  <si>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</si>
  <si>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</si>
  <si>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</si>
  <si>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</si>
  <si>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</si>
  <si>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</si>
  <si>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</si>
  <si>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</si>
  <si>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</si>
  <si>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</si>
  <si>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</si>
  <si>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</si>
  <si>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</si>
  <si>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</si>
  <si>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</si>
  <si>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</si>
  <si>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</si>
  <si>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</si>
  <si>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</si>
  <si>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</si>
  <si>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</si>
  <si>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</si>
  <si>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</si>
  <si>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</si>
  <si>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</si>
  <si>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</si>
  <si>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</si>
  <si>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</si>
  <si>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</si>
  <si>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</si>
  <si>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</si>
  <si>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</si>
  <si>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</si>
  <si>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</si>
  <si>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</si>
  <si>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</si>
  <si>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</si>
  <si>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</si>
  <si>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</si>
  <si>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</si>
  <si>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</si>
  <si>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</si>
  <si>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</si>
  <si>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</si>
  <si>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</si>
  <si>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</si>
  <si>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</si>
  <si>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</si>
  <si>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</si>
  <si>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</si>
  <si>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</si>
  <si>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</si>
  <si>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</si>
  <si>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</si>
  <si>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</si>
  <si>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</si>
  <si>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</si>
  <si>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</si>
  <si>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</si>
  <si>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</si>
  <si>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</si>
  <si>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</si>
  <si>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</si>
  <si>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</si>
  <si>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</si>
  <si>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</si>
  <si>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</si>
  <si>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</si>
  <si>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</si>
  <si>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</si>
  <si>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</si>
  <si>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</si>
  <si>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</si>
  <si>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</si>
  <si>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</si>
  <si>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</si>
  <si>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</si>
  <si>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</si>
  <si>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</si>
  <si>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</si>
  <si>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</si>
  <si>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</si>
  <si>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</si>
  <si>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</si>
  <si>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</si>
  <si>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</si>
  <si>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</si>
  <si>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</si>
  <si>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</si>
  <si>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</si>
  <si>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</si>
  <si>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</si>
  <si>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</si>
  <si>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</si>
  <si>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</si>
  <si>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</si>
  <si>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</si>
  <si>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</si>
  <si>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</si>
  <si>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</si>
  <si>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</si>
  <si>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</si>
  <si>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</si>
  <si>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</si>
  <si>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</si>
  <si>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</si>
  <si>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</si>
  <si>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</si>
  <si>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</si>
  <si>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</si>
  <si>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</si>
  <si>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</si>
  <si>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</si>
  <si>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</si>
  <si>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</si>
  <si>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</si>
  <si>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</si>
  <si>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</si>
  <si>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</si>
  <si>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</si>
  <si>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</si>
  <si>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</si>
  <si>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</si>
  <si>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</si>
  <si>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</si>
  <si>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</si>
  <si>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</si>
  <si>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</si>
  <si>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</si>
  <si>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</si>
  <si>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</si>
  <si>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</si>
  <si>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</si>
  <si>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</si>
  <si>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</si>
  <si>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</si>
  <si>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</si>
  <si>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</si>
  <si>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</si>
  <si>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</si>
  <si>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</si>
  <si>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</si>
  <si>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</si>
  <si>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</si>
  <si>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</si>
  <si>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</si>
  <si>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</si>
  <si>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</si>
  <si>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</si>
  <si>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</si>
  <si>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</si>
  <si>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</si>
  <si>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</si>
  <si>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</si>
  <si>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</si>
  <si>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</si>
  <si>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</si>
  <si>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</si>
  <si>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</si>
  <si>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</si>
  <si>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</si>
  <si>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</si>
  <si>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</si>
  <si>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</si>
  <si>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</si>
  <si>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</si>
  <si>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</si>
  <si>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</si>
  <si>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</si>
  <si>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</si>
  <si>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</si>
  <si>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</si>
  <si>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</si>
  <si>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</si>
  <si>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</si>
  <si>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</si>
  <si>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</si>
  <si>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</si>
  <si>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</si>
  <si>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</si>
  <si>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</si>
  <si>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</si>
  <si>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</si>
  <si>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</si>
  <si>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</si>
  <si>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</si>
  <si>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</si>
  <si>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</si>
  <si>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</si>
  <si>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</si>
  <si>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</si>
  <si>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</si>
  <si>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</si>
  <si>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</si>
  <si>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</si>
  <si>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</si>
  <si>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</si>
  <si>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</si>
  <si>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</si>
  <si>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</si>
  <si>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</si>
  <si>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</si>
  <si>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</si>
  <si>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</si>
  <si>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</si>
  <si>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</si>
  <si>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</si>
  <si>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</si>
  <si>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</si>
  <si>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</si>
  <si>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</si>
  <si>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</si>
  <si>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</si>
  <si>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</si>
  <si>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</si>
  <si>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</si>
  <si>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</si>
  <si>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</si>
  <si>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</si>
  <si>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</si>
  <si>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</si>
  <si>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</si>
  <si>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</si>
  <si>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</si>
  <si>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</si>
  <si>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</si>
  <si>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</si>
  <si>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</si>
  <si>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</si>
  <si>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</si>
  <si>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</si>
  <si>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</si>
  <si>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</si>
  <si>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</si>
  <si>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</si>
  <si>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</si>
  <si>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</si>
  <si>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</si>
  <si>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</si>
  <si>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</si>
  <si>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</si>
  <si>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</si>
  <si>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</si>
  <si>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</si>
  <si>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</si>
  <si>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</si>
  <si>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</si>
  <si>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</si>
  <si>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</si>
  <si>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</si>
  <si>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</si>
  <si>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</si>
  <si>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</si>
  <si>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</si>
  <si>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</si>
  <si>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</si>
  <si>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</si>
  <si>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</si>
  <si>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</si>
  <si>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</si>
  <si>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</si>
  <si>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</si>
  <si>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</si>
  <si>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</si>
  <si>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</si>
  <si>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</si>
  <si>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</si>
  <si>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</si>
  <si>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</si>
  <si>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</si>
  <si>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</si>
  <si>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</si>
  <si>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</si>
  <si>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</si>
  <si>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</si>
  <si>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</si>
  <si>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</si>
  <si>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</si>
  <si>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</si>
  <si>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</si>
  <si>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</si>
  <si>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</si>
  <si>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</si>
  <si>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</si>
  <si>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</si>
  <si>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</si>
  <si>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</si>
  <si>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</si>
  <si>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</si>
  <si>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</si>
  <si>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</si>
  <si>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</si>
  <si>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</si>
  <si>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</si>
  <si>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</si>
  <si>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</si>
  <si>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</si>
  <si>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</si>
  <si>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</si>
  <si>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</si>
  <si>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</si>
  <si>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</si>
  <si>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</si>
  <si>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</si>
  <si>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</si>
  <si>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</si>
  <si>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</si>
  <si>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</si>
  <si>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</si>
  <si>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</si>
  <si>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</si>
  <si>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</si>
  <si>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</si>
  <si>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</si>
  <si>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</si>
  <si>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</si>
  <si>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</si>
  <si>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</si>
  <si>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</si>
  <si>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</si>
  <si>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</si>
  <si>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</si>
  <si>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</si>
  <si>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</si>
  <si>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</si>
  <si>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</si>
  <si>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</si>
  <si>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</si>
  <si>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</si>
  <si>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</si>
  <si>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</si>
  <si>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</si>
  <si>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</si>
  <si>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</si>
  <si>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</si>
  <si>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</si>
  <si>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</si>
  <si>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</si>
  <si>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</si>
  <si>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</si>
  <si>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</si>
  <si>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</si>
  <si>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</si>
  <si>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</si>
  <si>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</si>
  <si>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</si>
  <si>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</si>
  <si>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</si>
  <si>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</si>
  <si>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</si>
  <si>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</si>
  <si>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</si>
  <si>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</si>
  <si>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</si>
  <si>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</si>
  <si>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</si>
  <si>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</si>
  <si>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</si>
  <si>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</si>
  <si>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</si>
  <si>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</si>
  <si>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</si>
  <si>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</si>
  <si>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</si>
  <si>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</si>
  <si>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</si>
  <si>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</si>
  <si>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</si>
  <si>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</si>
  <si>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</si>
  <si>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</si>
  <si>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</si>
  <si>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</si>
  <si>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</si>
  <si>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</si>
  <si>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</si>
  <si>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</si>
  <si>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</si>
  <si>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</si>
  <si>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</si>
  <si>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</si>
  <si>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</si>
  <si>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</si>
  <si>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</si>
  <si>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</si>
  <si>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</si>
  <si>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</si>
  <si>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</si>
  <si>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</si>
  <si>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</si>
  <si>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</si>
  <si>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</si>
  <si>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</si>
  <si>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</si>
  <si>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</si>
  <si>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</si>
  <si>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</si>
  <si>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</si>
  <si>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</si>
  <si>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</si>
  <si>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</si>
  <si>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</si>
  <si>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</si>
  <si>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</si>
  <si>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</si>
  <si>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</si>
  <si>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</si>
  <si>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</si>
  <si>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</si>
  <si>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</si>
  <si>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</si>
  <si>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</si>
  <si>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</si>
  <si>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</si>
  <si>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</si>
  <si>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</si>
  <si>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</si>
  <si>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</si>
  <si>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</si>
  <si>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</si>
  <si>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</si>
  <si>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</si>
  <si>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</si>
  <si>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</si>
  <si>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</si>
  <si>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</si>
  <si>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</si>
  <si>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</si>
  <si>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</si>
  <si>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</si>
  <si>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</si>
  <si>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</si>
  <si>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</si>
  <si>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</si>
  <si>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</si>
  <si>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</si>
  <si>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</si>
  <si>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</si>
  <si>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</si>
  <si>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</si>
  <si>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</si>
  <si>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</si>
  <si>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</si>
  <si>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</si>
  <si>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</si>
  <si>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</si>
  <si>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</si>
  <si>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</si>
  <si>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</si>
  <si>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</si>
  <si>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</si>
  <si>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</si>
  <si>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</si>
  <si>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</si>
  <si>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</si>
  <si>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</si>
  <si>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</si>
  <si>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</si>
  <si>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</si>
  <si>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</si>
  <si>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</si>
  <si>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</si>
  <si>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</si>
  <si>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</si>
  <si>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</si>
  <si>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</si>
  <si>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</si>
  <si>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</si>
  <si>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</si>
  <si>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</si>
  <si>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</si>
  <si>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</si>
  <si>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</si>
  <si>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</si>
  <si>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</si>
  <si>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</si>
  <si>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</si>
  <si>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</si>
  <si>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</si>
  <si>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</si>
  <si>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</si>
  <si>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</si>
  <si>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</si>
  <si>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</si>
  <si>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</si>
  <si>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</si>
  <si>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</si>
  <si>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</si>
  <si>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</si>
  <si>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</si>
  <si>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</si>
  <si>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</si>
  <si>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</si>
  <si>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</si>
  <si>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</si>
  <si>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</si>
  <si>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</si>
  <si>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</si>
  <si>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</si>
  <si>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</si>
  <si>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</si>
  <si>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</si>
  <si>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</si>
  <si>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</si>
  <si>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</si>
  <si>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</si>
  <si>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</si>
  <si>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</si>
  <si>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</si>
  <si>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</si>
  <si>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</si>
  <si>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</si>
  <si>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</si>
  <si>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</si>
  <si>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</si>
  <si>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</si>
  <si>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</si>
  <si>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</si>
  <si>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</si>
  <si>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</si>
  <si>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</si>
  <si>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</si>
  <si>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</si>
  <si>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</si>
  <si>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</si>
  <si>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</si>
  <si>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</si>
  <si>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</si>
  <si>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</si>
  <si>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</si>
  <si>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</si>
  <si>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</si>
  <si>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</si>
  <si>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</si>
  <si>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</si>
  <si>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</si>
  <si>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</si>
  <si>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</si>
  <si>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</si>
  <si>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</si>
  <si>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</si>
  <si>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</si>
  <si>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</si>
  <si>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</si>
  <si>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</si>
  <si>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</si>
  <si>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</si>
  <si>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</si>
  <si>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</si>
  <si>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</si>
  <si>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</si>
  <si>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</si>
  <si>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</si>
  <si>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</si>
  <si>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</si>
  <si>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</si>
  <si>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</si>
  <si>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</si>
  <si>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</si>
  <si>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</si>
  <si>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</si>
  <si>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</si>
  <si>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</si>
  <si>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</si>
  <si>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</si>
  <si>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</si>
  <si>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</si>
  <si>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</si>
  <si>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</si>
  <si>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</si>
  <si>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</si>
  <si>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</si>
  <si>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</si>
  <si>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</si>
  <si>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</si>
  <si>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</si>
  <si>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</si>
  <si>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</si>
  <si>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</si>
  <si>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</si>
  <si>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</si>
  <si>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</si>
  <si>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</si>
  <si>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</si>
  <si>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</si>
  <si>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</si>
  <si>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</si>
  <si>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</si>
  <si>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</si>
  <si>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</si>
  <si>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</si>
  <si>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</si>
  <si>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</si>
  <si>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</si>
  <si>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</si>
  <si>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</si>
  <si>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</si>
  <si>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</si>
  <si>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</si>
  <si>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</si>
  <si>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</si>
  <si>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</si>
  <si>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</si>
  <si>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</si>
  <si>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</si>
  <si>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</si>
  <si>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</si>
  <si>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</si>
  <si>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</si>
  <si>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</si>
  <si>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</si>
  <si>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</si>
  <si>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</si>
  <si>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</si>
  <si>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</si>
  <si>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</si>
  <si>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</si>
  <si>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</si>
  <si>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</si>
  <si>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</si>
  <si>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</si>
  <si>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</si>
  <si>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</si>
  <si>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</si>
  <si>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</si>
  <si>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</si>
  <si>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</si>
  <si>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</si>
  <si>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</si>
  <si>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</si>
  <si>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</si>
  <si>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</si>
  <si>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</si>
  <si>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</si>
  <si>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</si>
  <si>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</si>
  <si>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</si>
  <si>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</si>
  <si>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</si>
  <si>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</si>
  <si>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</si>
  <si>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</si>
  <si>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</si>
  <si>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</si>
  <si>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</si>
  <si>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</si>
  <si>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</si>
  <si>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</si>
  <si>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</si>
  <si>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</si>
  <si>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</si>
  <si>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</si>
  <si>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</si>
  <si>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</si>
  <si>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</si>
  <si>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</si>
  <si>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</si>
  <si>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</si>
  <si>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</si>
  <si>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</si>
  <si>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</si>
  <si>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</si>
  <si>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</si>
  <si>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</si>
  <si>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</si>
  <si>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</si>
  <si>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</si>
  <si>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</si>
  <si>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</si>
  <si>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</si>
  <si>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</si>
  <si>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</si>
  <si>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</si>
  <si>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</si>
  <si>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</si>
  <si>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</si>
  <si>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</si>
  <si>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</si>
  <si>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</si>
  <si>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</si>
  <si>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</si>
  <si>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</si>
  <si>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</si>
  <si>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</si>
  <si>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</si>
  <si>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</si>
  <si>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</si>
  <si>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</si>
  <si>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</si>
  <si>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</si>
  <si>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</si>
  <si>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</si>
  <si>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</si>
  <si>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</si>
  <si>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</si>
  <si>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</si>
  <si>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</si>
  <si>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</si>
  <si>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</si>
  <si>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</si>
  <si>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</si>
  <si>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</si>
  <si>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</si>
  <si>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</si>
  <si>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</si>
  <si>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</si>
  <si>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</si>
  <si>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</si>
  <si>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</si>
  <si>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</si>
  <si>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</si>
  <si>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</si>
  <si>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</si>
  <si>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</si>
  <si>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</si>
  <si>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</si>
  <si>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</si>
  <si>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</si>
  <si>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</si>
  <si>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</si>
  <si>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</si>
  <si>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</si>
  <si>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</si>
  <si>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</si>
  <si>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</si>
  <si>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</si>
  <si>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</si>
  <si>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</si>
  <si>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</si>
  <si>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</si>
  <si>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</si>
  <si>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</si>
  <si>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</si>
  <si>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</si>
  <si>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</si>
  <si>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</si>
  <si>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</si>
  <si>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</si>
  <si>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</si>
  <si>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</si>
  <si>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</si>
  <si>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</si>
  <si>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</si>
  <si>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</si>
  <si>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</si>
  <si>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</si>
  <si>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</si>
  <si>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</si>
  <si>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</si>
  <si>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</si>
  <si>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</si>
  <si>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</si>
  <si>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</si>
  <si>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</si>
  <si>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</si>
  <si>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</si>
  <si>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</si>
  <si>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</si>
  <si>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</si>
  <si>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</si>
  <si>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</si>
  <si>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</si>
  <si>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</si>
  <si>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</si>
  <si>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</si>
  <si>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</si>
  <si>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</si>
  <si>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</si>
  <si>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</si>
  <si>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</si>
  <si>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</si>
  <si>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</si>
  <si>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</si>
  <si>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</si>
  <si>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</si>
  <si>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</si>
  <si>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</si>
  <si>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</si>
  <si>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</si>
  <si>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</si>
  <si>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</si>
  <si>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</si>
  <si>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</si>
  <si>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</si>
  <si>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</si>
  <si>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</si>
  <si>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</si>
  <si>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</si>
  <si>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</si>
  <si>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</si>
  <si>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</si>
  <si>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</si>
  <si>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</si>
  <si>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</si>
  <si>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</si>
  <si>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</si>
  <si>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</si>
  <si>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</si>
  <si>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</si>
  <si>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</si>
  <si>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</si>
  <si>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</si>
  <si>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</si>
  <si>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</si>
  <si>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</si>
  <si>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</si>
  <si>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</si>
  <si>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</si>
  <si>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</si>
  <si>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</si>
  <si>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</si>
  <si>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</si>
  <si>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</si>
  <si>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</si>
  <si>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</si>
  <si>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</si>
  <si>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</si>
  <si>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</si>
  <si>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</si>
  <si>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</si>
  <si>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</si>
  <si>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</si>
  <si>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</si>
  <si>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</si>
  <si>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</si>
  <si>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</si>
  <si>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</si>
  <si>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</si>
  <si>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</si>
  <si>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</si>
  <si>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</si>
  <si>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</si>
  <si>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</si>
  <si>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</si>
  <si>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</si>
  <si>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</si>
  <si>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</si>
  <si>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</si>
  <si>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</si>
  <si>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</si>
  <si>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</si>
  <si>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</si>
  <si>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</si>
  <si>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</si>
  <si>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</si>
  <si>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</si>
  <si>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</si>
  <si>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</si>
  <si>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</si>
  <si>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</si>
  <si>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</si>
  <si>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</si>
  <si>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</si>
  <si>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</si>
  <si>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</si>
  <si>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</si>
  <si>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</si>
  <si>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</si>
  <si>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</si>
  <si>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</si>
  <si>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</si>
  <si>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</si>
  <si>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</si>
  <si>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</si>
  <si>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</si>
  <si>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</si>
  <si>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</si>
  <si>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</si>
  <si>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</si>
  <si>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</si>
  <si>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</si>
  <si>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</si>
  <si>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</si>
  <si>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</si>
  <si>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</si>
  <si>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</si>
  <si>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</si>
  <si>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</si>
  <si>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</si>
  <si>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</si>
  <si>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</si>
  <si>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</si>
  <si>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</si>
  <si>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</si>
  <si>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</si>
  <si>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</si>
  <si>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</si>
  <si>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</si>
  <si>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</si>
  <si>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</si>
  <si>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</si>
  <si>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</si>
  <si>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</si>
  <si>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</si>
  <si>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</si>
  <si>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</si>
  <si>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</si>
  <si>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</si>
  <si>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</si>
  <si>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</si>
  <si>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</si>
  <si>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</si>
  <si>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</si>
  <si>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</si>
  <si>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</si>
  <si>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</si>
  <si>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</si>
  <si>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</si>
  <si>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</si>
  <si>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</si>
  <si>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</si>
  <si>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</si>
  <si>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</si>
  <si>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</si>
  <si>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</si>
  <si>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</si>
  <si>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</si>
  <si>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</si>
  <si>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</si>
  <si>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</si>
  <si>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</si>
  <si>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</si>
  <si>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</si>
  <si>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</si>
  <si>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</si>
  <si>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</si>
  <si>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</si>
  <si>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</si>
  <si>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</si>
  <si>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</si>
  <si>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</si>
  <si>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</si>
  <si>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</si>
  <si>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</si>
  <si>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</si>
  <si>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</si>
  <si>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</si>
  <si>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</si>
  <si>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</si>
  <si>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</si>
  <si>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</si>
  <si>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</si>
  <si>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</si>
  <si>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</si>
  <si>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</si>
  <si>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</si>
  <si>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</si>
  <si>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</si>
  <si>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</si>
  <si>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</si>
  <si>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</si>
  <si>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</si>
  <si>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</si>
  <si>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</si>
  <si>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</si>
  <si>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</si>
  <si>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</si>
  <si>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</si>
  <si>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</si>
  <si>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</si>
  <si>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</si>
  <si>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</si>
  <si>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</si>
  <si>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</si>
  <si>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</si>
  <si>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</si>
  <si>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</si>
  <si>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</si>
  <si>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</si>
  <si>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</si>
  <si>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</si>
  <si>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</si>
  <si>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</si>
  <si>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</si>
  <si>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</si>
  <si>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</si>
  <si>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</si>
  <si>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</si>
  <si>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</si>
  <si>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</si>
  <si>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</si>
  <si>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</si>
  <si>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</si>
  <si>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</si>
  <si>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</si>
  <si>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</si>
  <si>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</si>
  <si>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</si>
  <si>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</si>
  <si>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</si>
  <si>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</si>
  <si>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</si>
  <si>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</si>
  <si>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</si>
  <si>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</si>
  <si>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</si>
  <si>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</si>
  <si>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</si>
  <si>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</si>
  <si>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</si>
  <si>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</si>
  <si>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</si>
  <si>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</si>
  <si>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</si>
  <si>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</si>
  <si>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</si>
  <si>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</si>
  <si>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</si>
  <si>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</si>
  <si>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</si>
  <si>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</si>
  <si>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</si>
  <si>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</si>
  <si>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</si>
  <si>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</si>
  <si>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</si>
  <si>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</si>
  <si>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</si>
  <si>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</si>
  <si>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</si>
  <si>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</si>
  <si>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</si>
  <si>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</si>
  <si>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</si>
  <si>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</si>
  <si>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</si>
  <si>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</si>
  <si>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</si>
  <si>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</si>
  <si>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</si>
  <si>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</si>
  <si>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</si>
  <si>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</si>
  <si>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</si>
  <si>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</si>
  <si>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</si>
  <si>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</si>
  <si>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</si>
  <si>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</si>
  <si>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</si>
  <si>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</si>
  <si>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</si>
  <si>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</si>
  <si>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</si>
  <si>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</si>
  <si>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</si>
  <si>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</si>
  <si>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</si>
  <si>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</si>
  <si>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</si>
  <si>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</si>
  <si>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</si>
  <si>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</si>
  <si>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</si>
  <si>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</si>
  <si>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</si>
  <si>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</si>
  <si>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</si>
  <si>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</si>
  <si>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</si>
  <si>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</si>
  <si>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</si>
  <si>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</si>
  <si>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</si>
  <si>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</si>
  <si>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</si>
  <si>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</si>
  <si>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</si>
  <si>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</si>
  <si>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</si>
  <si>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</si>
  <si>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</si>
  <si>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</si>
  <si>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</si>
  <si>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</si>
  <si>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</si>
  <si>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</si>
  <si>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</si>
  <si>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</si>
  <si>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</si>
  <si>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</si>
  <si>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</si>
  <si>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</si>
  <si>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</si>
  <si>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</si>
  <si>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</si>
  <si>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</si>
  <si>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</si>
  <si>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</si>
  <si>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</si>
  <si>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</si>
  <si>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</si>
  <si>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</si>
  <si>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</si>
  <si>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</si>
  <si>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</si>
  <si>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</si>
  <si>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</si>
  <si>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</si>
  <si>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</si>
  <si>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</si>
  <si>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</si>
  <si>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</si>
  <si>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</si>
  <si>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</si>
  <si>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</si>
  <si>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</si>
  <si>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</si>
  <si>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</si>
  <si>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</si>
  <si>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</si>
  <si>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</si>
  <si>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</si>
  <si>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</si>
  <si>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</si>
  <si>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</si>
  <si>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</si>
  <si>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</si>
  <si>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</si>
  <si>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</si>
  <si>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</si>
  <si>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</si>
  <si>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</si>
  <si>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</si>
  <si>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</si>
  <si>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</si>
  <si>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</si>
  <si>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</si>
  <si>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</si>
  <si>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</si>
  <si>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</si>
  <si>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</si>
  <si>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</si>
  <si>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</si>
  <si>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</si>
  <si>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</si>
  <si>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</si>
  <si>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</si>
  <si>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</si>
  <si>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</si>
  <si>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</si>
  <si>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</si>
  <si>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</si>
  <si>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</si>
  <si>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</si>
  <si>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</si>
  <si>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</si>
  <si>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</si>
  <si>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</si>
  <si>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</si>
  <si>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</si>
  <si>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</si>
  <si>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</si>
  <si>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</si>
  <si>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</si>
  <si>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</si>
  <si>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</si>
  <si>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</si>
  <si>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</si>
  <si>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</si>
  <si>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</si>
  <si>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</si>
  <si>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</si>
  <si>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</si>
  <si>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</si>
  <si>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</si>
  <si>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</si>
  <si>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</si>
  <si>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</si>
  <si>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</si>
  <si>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</si>
  <si>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</si>
  <si>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</si>
  <si>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</si>
  <si>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</si>
  <si>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</si>
  <si>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</si>
  <si>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</si>
  <si>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</si>
  <si>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</si>
  <si>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</si>
  <si>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</si>
  <si>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</si>
  <si>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</si>
  <si>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</si>
  <si>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</si>
  <si>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</si>
  <si>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</si>
  <si>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</si>
  <si>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</si>
  <si>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</si>
  <si>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</si>
  <si>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</si>
  <si>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</si>
  <si>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</si>
  <si>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</si>
  <si>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</si>
  <si>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</si>
  <si>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</si>
  <si>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</si>
  <si>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</si>
  <si>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</si>
  <si>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</si>
  <si>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</si>
  <si>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</si>
  <si>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</si>
  <si>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</si>
  <si>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</si>
  <si>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</si>
  <si>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</si>
  <si>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</si>
  <si>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</si>
  <si>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</si>
  <si>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</si>
  <si>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</si>
  <si>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</si>
  <si>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</si>
  <si>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</si>
  <si>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</si>
  <si>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</si>
  <si>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</si>
  <si>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</si>
  <si>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</si>
  <si>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</si>
  <si>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</si>
  <si>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</si>
  <si>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</si>
  <si>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</si>
  <si>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</si>
  <si>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</si>
  <si>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</si>
  <si>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</si>
  <si>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</si>
  <si>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</si>
  <si>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</si>
  <si>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</si>
  <si>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</si>
  <si>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</si>
  <si>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</si>
  <si>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</si>
  <si>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</si>
  <si>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</si>
  <si>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</si>
  <si>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</si>
  <si>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</si>
  <si>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</si>
  <si>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</si>
  <si>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</si>
  <si>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</si>
  <si>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</si>
  <si>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</si>
  <si>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</si>
  <si>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</si>
  <si>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</si>
  <si>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</si>
  <si>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</si>
  <si>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</si>
  <si>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</si>
  <si>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</si>
  <si>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</si>
  <si>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</si>
  <si>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</si>
  <si>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</si>
  <si>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</si>
  <si>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</si>
  <si>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</si>
  <si>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</si>
  <si>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</si>
  <si>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</si>
  <si>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</si>
  <si>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</si>
  <si>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</si>
  <si>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</si>
  <si>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</si>
  <si>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</si>
  <si>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</si>
  <si>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</si>
  <si>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</si>
  <si>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</si>
  <si>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</si>
  <si>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</si>
  <si>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</si>
  <si>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</si>
  <si>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</si>
  <si>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</si>
  <si>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</si>
  <si>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</si>
  <si>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</si>
  <si>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</si>
  <si>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</si>
  <si>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</si>
  <si>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</si>
  <si>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</si>
  <si>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</si>
  <si>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</si>
  <si>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</si>
  <si>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</si>
  <si>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</si>
  <si>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</si>
  <si>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</si>
  <si>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</si>
  <si>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</si>
  <si>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</si>
  <si>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</si>
  <si>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</si>
  <si>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</si>
  <si>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</si>
  <si>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</si>
  <si>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</si>
  <si>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</si>
  <si>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</si>
  <si>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</si>
  <si>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</si>
  <si>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</si>
  <si>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</si>
  <si>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</si>
  <si>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</si>
  <si>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</si>
  <si>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</si>
  <si>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</si>
  <si>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</si>
  <si>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</si>
  <si>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</si>
  <si>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</si>
  <si>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</si>
  <si>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</si>
  <si>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</si>
  <si>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</si>
  <si>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</si>
  <si>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</si>
  <si>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</si>
  <si>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</si>
  <si>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</si>
  <si>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</si>
  <si>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</si>
  <si>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</si>
  <si>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</si>
  <si>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</si>
  <si>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</si>
  <si>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</si>
  <si>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</si>
  <si>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</si>
  <si>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</si>
  <si>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</si>
  <si>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</si>
  <si>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</si>
  <si>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</si>
  <si>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</si>
  <si>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</si>
  <si>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</si>
  <si>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</si>
  <si>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</si>
  <si>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</si>
  <si>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</si>
  <si>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</si>
  <si>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</si>
  <si>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</si>
  <si>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</si>
  <si>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</si>
  <si>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</si>
  <si>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</si>
  <si>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</si>
  <si>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</si>
  <si>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</si>
  <si>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</si>
  <si>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</si>
  <si>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</si>
  <si>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</si>
  <si>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</si>
  <si>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</si>
  <si>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</si>
  <si>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</si>
  <si>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</si>
  <si>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</si>
  <si>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</si>
  <si>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</si>
  <si>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</si>
  <si>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</si>
  <si>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</si>
  <si>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</si>
  <si>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</si>
  <si>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</si>
  <si>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</si>
  <si>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</si>
  <si>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</si>
  <si>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</si>
  <si>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</si>
  <si>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</si>
  <si>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</si>
  <si>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</si>
  <si>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</si>
  <si>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</si>
  <si>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</si>
  <si>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</si>
  <si>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</si>
  <si>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</si>
  <si>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</si>
  <si>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</si>
  <si>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</si>
  <si>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</si>
  <si>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</si>
  <si>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</si>
  <si>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</si>
  <si>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</si>
  <si>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</si>
  <si>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</si>
  <si>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</si>
  <si>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</si>
  <si>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</si>
  <si>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</si>
  <si>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</si>
  <si>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</si>
  <si>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</si>
  <si>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</si>
  <si>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</si>
  <si>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</si>
  <si>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</si>
  <si>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</si>
  <si>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</si>
  <si>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</si>
  <si>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</si>
  <si>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</si>
  <si>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</si>
  <si>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</si>
  <si>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</si>
  <si>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</si>
  <si>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</si>
  <si>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</si>
  <si>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</si>
  <si>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</si>
  <si>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</si>
  <si>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</si>
  <si>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</si>
  <si>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</si>
  <si>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</si>
  <si>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</si>
  <si>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</si>
  <si>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</si>
  <si>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</si>
  <si>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</si>
  <si>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</si>
  <si>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</si>
  <si>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</si>
  <si>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</si>
  <si>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</si>
  <si>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</si>
  <si>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</si>
  <si>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</si>
  <si>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</si>
  <si>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</si>
  <si>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</si>
  <si>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</si>
  <si>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</si>
  <si>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</si>
  <si>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</si>
  <si>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</si>
  <si>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</si>
  <si>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</si>
  <si>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</si>
  <si>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</si>
  <si>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</si>
  <si>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</si>
  <si>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</si>
  <si>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</si>
  <si>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</si>
  <si>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</si>
  <si>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</si>
  <si>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</si>
  <si>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</si>
  <si>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</si>
  <si>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</si>
  <si>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</si>
  <si>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</si>
  <si>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</si>
  <si>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</si>
  <si>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</si>
  <si>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</si>
  <si>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</si>
  <si>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</si>
  <si>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</si>
  <si>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</si>
  <si>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</si>
  <si>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</si>
  <si>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</si>
  <si>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</si>
  <si>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</si>
  <si>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</si>
  <si>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</si>
  <si>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</si>
  <si>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</si>
  <si>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</si>
  <si>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</si>
  <si>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</si>
  <si>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</si>
  <si>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</si>
  <si>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</si>
  <si>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</si>
  <si>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</si>
  <si>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</si>
  <si>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</si>
  <si>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</si>
  <si>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</si>
  <si>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</si>
  <si>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</si>
  <si>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</si>
  <si>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</si>
  <si>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</si>
  <si>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</si>
  <si>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</si>
  <si>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</si>
  <si>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</si>
  <si>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</si>
  <si>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</si>
  <si>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</si>
  <si>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</si>
  <si>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</si>
  <si>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</si>
  <si>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</si>
  <si>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</si>
  <si>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</si>
  <si>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</si>
  <si>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</si>
  <si>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</si>
  <si>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</si>
  <si>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</si>
  <si>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</si>
  <si>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</si>
  <si>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</si>
  <si>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</si>
  <si>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</si>
  <si>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</si>
  <si>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</si>
  <si>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</si>
  <si>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</si>
  <si>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</si>
  <si>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</si>
  <si>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</si>
  <si>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</si>
  <si>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</si>
  <si>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</si>
  <si>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</si>
  <si>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</si>
  <si>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</si>
  <si>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</si>
  <si>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</si>
  <si>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</si>
  <si>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</si>
  <si>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</si>
  <si>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</si>
  <si>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</si>
  <si>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</si>
  <si>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</si>
  <si>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</si>
  <si>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</si>
  <si>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</si>
  <si>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</si>
  <si>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</si>
  <si>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</si>
  <si>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</si>
  <si>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</si>
  <si>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</si>
  <si>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</si>
  <si>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</si>
  <si>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</si>
  <si>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</si>
  <si>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</si>
  <si>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</si>
  <si>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</si>
  <si>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</si>
  <si>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</si>
  <si>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</si>
  <si>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</si>
  <si>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</si>
  <si>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</si>
  <si>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</si>
  <si>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</si>
  <si>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</si>
  <si>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</si>
  <si>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</si>
  <si>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</si>
  <si>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</si>
  <si>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</si>
  <si>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</si>
  <si>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</si>
  <si>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</si>
  <si>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</si>
  <si>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</si>
  <si>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</si>
  <si>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</si>
  <si>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</si>
  <si>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</si>
  <si>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</si>
  <si>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</si>
  <si>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</si>
  <si>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</si>
  <si>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</si>
  <si>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</si>
  <si>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</si>
  <si>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</si>
  <si>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</si>
  <si>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</si>
  <si>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</si>
  <si>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</si>
  <si>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</si>
  <si>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</si>
  <si>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</si>
  <si>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</si>
  <si>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</si>
  <si>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</si>
  <si>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</si>
  <si>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</si>
  <si>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</si>
  <si>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</si>
  <si>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</si>
  <si>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</si>
  <si>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</si>
  <si>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</si>
  <si>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</si>
  <si>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</si>
  <si>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</si>
  <si>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</si>
  <si>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</si>
  <si>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</si>
  <si>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</si>
  <si>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</si>
  <si>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</si>
  <si>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</si>
  <si>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</si>
  <si>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</si>
  <si>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</si>
  <si>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</si>
  <si>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</si>
  <si>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</si>
  <si>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</si>
  <si>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</si>
  <si>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</si>
  <si>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</si>
  <si>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</si>
  <si>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</si>
  <si>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</si>
  <si>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</si>
  <si>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</si>
  <si>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</si>
  <si>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</si>
  <si>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</si>
  <si>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</si>
  <si>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</si>
  <si>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</si>
  <si>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</si>
  <si>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</si>
  <si>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</si>
  <si>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</si>
  <si>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</si>
  <si>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</si>
  <si>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</si>
  <si>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</si>
  <si>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</si>
  <si>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</si>
  <si>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</si>
  <si>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</si>
  <si>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</si>
  <si>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</si>
  <si>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</si>
  <si>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</si>
  <si>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</si>
  <si>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</si>
  <si>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</si>
  <si>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</si>
  <si>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</si>
  <si>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</si>
  <si>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</si>
  <si>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</si>
  <si>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</si>
  <si>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</si>
  <si>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</si>
  <si>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</si>
  <si>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</si>
  <si>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</si>
  <si>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</si>
  <si>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</si>
  <si>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</si>
  <si>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</si>
  <si>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</si>
  <si>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</si>
  <si>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</si>
  <si>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</si>
  <si>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</si>
  <si>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</si>
  <si>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</si>
  <si>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</si>
  <si>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</si>
  <si>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</si>
  <si>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</si>
  <si>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</si>
  <si>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</si>
  <si>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</si>
  <si>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</si>
  <si>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</si>
  <si>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</si>
  <si>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</si>
  <si>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</si>
  <si>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</si>
  <si>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</si>
  <si>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</si>
  <si>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</si>
  <si>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</si>
  <si>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</si>
  <si>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</si>
  <si>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</si>
  <si>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</si>
  <si>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</si>
  <si>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</si>
  <si>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</si>
  <si>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</si>
  <si>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</si>
  <si>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</si>
  <si>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</si>
  <si>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</si>
  <si>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</si>
  <si>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</si>
  <si>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</si>
  <si>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</si>
  <si>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</si>
  <si>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</si>
  <si>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</si>
  <si>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</si>
  <si>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</si>
  <si>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</si>
  <si>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</si>
  <si>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</si>
  <si>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</si>
  <si>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</si>
  <si>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</si>
  <si>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</si>
  <si>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</si>
  <si>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</si>
  <si>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</si>
  <si>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</si>
  <si>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</si>
  <si>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</si>
  <si>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</si>
  <si>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</si>
  <si>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</si>
  <si>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</si>
  <si>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</si>
  <si>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</si>
  <si>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</si>
  <si>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</si>
  <si>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</si>
  <si>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</si>
  <si>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</si>
  <si>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</si>
  <si>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</si>
  <si>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</si>
  <si>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</si>
  <si>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</si>
  <si>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</si>
  <si>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</si>
  <si>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</si>
  <si>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</si>
  <si>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</si>
  <si>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</si>
  <si>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</si>
  <si>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</si>
  <si>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</si>
  <si>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</si>
  <si>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</si>
  <si>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</si>
  <si>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</si>
  <si>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</si>
  <si>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</si>
  <si>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</si>
  <si>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</si>
  <si>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</si>
  <si>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</si>
  <si>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</si>
  <si>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</si>
  <si>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</si>
  <si>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</si>
  <si>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</si>
  <si>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</si>
  <si>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</si>
  <si>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</si>
  <si>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</si>
  <si>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</si>
  <si>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</si>
  <si>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</si>
  <si>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</si>
  <si>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</si>
  <si>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</si>
  <si>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</si>
  <si>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</si>
  <si>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</si>
  <si>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</si>
  <si>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</si>
  <si>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</si>
  <si>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</si>
  <si>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</si>
  <si>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</si>
  <si>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</si>
  <si>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</si>
  <si>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</si>
  <si>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</si>
  <si>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</si>
  <si>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</si>
  <si>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</si>
  <si>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</si>
  <si>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</si>
  <si>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</si>
  <si>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</si>
  <si>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</si>
  <si>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</si>
  <si>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</si>
  <si>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</si>
  <si>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</si>
  <si>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</si>
  <si>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</si>
  <si>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</si>
  <si>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</si>
  <si>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</si>
  <si>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</si>
  <si>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</si>
  <si>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</si>
  <si>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</si>
  <si>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</si>
  <si>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</si>
  <si>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</si>
  <si>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</si>
  <si>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</si>
  <si>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</si>
  <si>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</si>
  <si>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</si>
  <si>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</si>
  <si>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</si>
  <si>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</si>
  <si>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</si>
  <si>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</si>
  <si>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</si>
  <si>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</si>
  <si>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</si>
  <si>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</si>
  <si>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</si>
  <si>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</si>
  <si>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</si>
  <si>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</si>
  <si>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</si>
  <si>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</si>
  <si>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</si>
  <si>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</si>
  <si>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</si>
  <si>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</si>
  <si>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</si>
  <si>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</si>
  <si>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</si>
  <si>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</si>
  <si>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</si>
  <si>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</si>
  <si>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</si>
  <si>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</si>
  <si>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</si>
  <si>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</si>
  <si>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</si>
  <si>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</si>
  <si>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</si>
  <si>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</si>
  <si>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</si>
  <si>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</si>
  <si>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</si>
  <si>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</si>
  <si>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</si>
  <si>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</si>
  <si>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</si>
  <si>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</si>
  <si>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</si>
  <si>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</si>
  <si>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</si>
  <si>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</si>
  <si>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</si>
  <si>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</si>
  <si>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</si>
  <si>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</si>
  <si>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</si>
  <si>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</si>
  <si>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</si>
  <si>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</si>
  <si>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</si>
  <si>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</si>
  <si>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</si>
  <si>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</si>
  <si>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</si>
  <si>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</si>
  <si>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</si>
  <si>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</si>
  <si>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</si>
  <si>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</si>
  <si>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</si>
  <si>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</si>
  <si>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</si>
  <si>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</si>
  <si>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</si>
  <si>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</si>
  <si>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</si>
  <si>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</si>
  <si>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</si>
  <si>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</si>
  <si>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</si>
  <si>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</si>
  <si>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</si>
  <si>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</si>
  <si>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</si>
  <si>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</si>
  <si>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</si>
  <si>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</si>
  <si>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</si>
  <si>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</si>
  <si>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</si>
  <si>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</si>
  <si>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</si>
  <si>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</si>
  <si>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</si>
  <si>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</si>
  <si>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</si>
  <si>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</si>
  <si>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</si>
  <si>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</si>
  <si>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</si>
  <si>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</si>
  <si>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</si>
  <si>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</si>
  <si>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</si>
  <si>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</si>
  <si>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</si>
  <si>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</si>
  <si>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</si>
  <si>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</si>
  <si>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</si>
  <si>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</si>
  <si>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</si>
  <si>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</si>
  <si>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</si>
  <si>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</si>
  <si>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</si>
  <si>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</si>
  <si>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</si>
  <si>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</si>
  <si>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</si>
  <si>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</si>
  <si>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</si>
  <si>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</si>
  <si>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</si>
  <si>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</si>
  <si>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</si>
  <si>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</si>
  <si>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</si>
  <si>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</si>
  <si>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</si>
  <si>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</si>
  <si>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</si>
  <si>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</si>
  <si>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</si>
  <si>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</si>
  <si>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</si>
  <si>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</si>
  <si>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</si>
  <si>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</si>
  <si>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</si>
  <si>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</si>
  <si>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</si>
  <si>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</si>
  <si>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</si>
  <si>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</si>
  <si>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</si>
  <si>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</si>
  <si>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</si>
  <si>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</si>
  <si>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</si>
  <si>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</si>
  <si>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</si>
  <si>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</si>
  <si>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</si>
  <si>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</si>
  <si>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</si>
  <si>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</si>
  <si>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</si>
  <si>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</si>
  <si>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</si>
  <si>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</si>
  <si>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</si>
  <si>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</si>
  <si>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</si>
  <si>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</si>
  <si>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</si>
  <si>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</si>
  <si>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</si>
  <si>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</si>
  <si>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</si>
  <si>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</si>
  <si>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</si>
  <si>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</si>
  <si>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</si>
  <si>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</si>
  <si>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</si>
  <si>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</si>
  <si>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</si>
  <si>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</si>
  <si>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</si>
  <si>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</si>
  <si>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</si>
  <si>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</si>
  <si>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</si>
  <si>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</si>
  <si>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</si>
  <si>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</si>
  <si>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</si>
  <si>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</si>
  <si>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</si>
  <si>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</si>
  <si>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</si>
  <si>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</si>
  <si>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</si>
  <si>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</si>
  <si>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</si>
  <si>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</si>
  <si>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</si>
  <si>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</si>
  <si>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</si>
  <si>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</si>
  <si>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</si>
  <si>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</si>
  <si>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</si>
  <si>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</si>
  <si>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</si>
  <si>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</si>
  <si>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</si>
  <si>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</si>
  <si>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</si>
  <si>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</si>
  <si>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</si>
  <si>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</si>
  <si>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</si>
  <si>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</si>
  <si>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</si>
  <si>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</si>
  <si>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</si>
  <si>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</si>
  <si>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</si>
  <si>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</si>
  <si>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</si>
  <si>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</si>
  <si>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</si>
  <si>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</si>
  <si>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</si>
  <si>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</si>
  <si>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</si>
  <si>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</si>
  <si>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</si>
  <si>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</si>
  <si>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</si>
  <si>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</si>
  <si>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</si>
  <si>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</si>
  <si>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</si>
  <si>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</si>
  <si>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</si>
  <si>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</si>
  <si>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</si>
  <si>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</si>
  <si>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</si>
  <si>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</si>
  <si>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</si>
  <si>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</si>
  <si>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</si>
  <si>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</si>
  <si>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</si>
  <si>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</si>
  <si>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</si>
  <si>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</si>
  <si>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</si>
  <si>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</si>
  <si>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</si>
  <si>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</si>
  <si>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</si>
  <si>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</si>
  <si>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</si>
  <si>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</si>
  <si>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</si>
  <si>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</si>
  <si>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</si>
  <si>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</si>
  <si>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</si>
  <si>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</si>
  <si>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</si>
  <si>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</si>
  <si>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</si>
  <si>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</si>
  <si>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</si>
  <si>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</si>
  <si>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</si>
  <si>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</si>
  <si>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</si>
  <si>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</si>
  <si>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</si>
  <si>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</si>
  <si>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</si>
  <si>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</si>
  <si>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</si>
  <si>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</si>
  <si>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</si>
  <si>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</si>
  <si>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</si>
  <si>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</si>
  <si>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</si>
  <si>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</si>
  <si>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</si>
  <si>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</si>
  <si>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</si>
  <si>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</si>
  <si>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</si>
  <si>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</si>
  <si>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</si>
  <si>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</si>
  <si>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</si>
  <si>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</si>
  <si>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</si>
  <si>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</si>
  <si>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</si>
  <si>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</si>
  <si>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</si>
  <si>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</si>
  <si>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</si>
  <si>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</si>
  <si>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</si>
  <si>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</si>
  <si>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</si>
  <si>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</si>
  <si>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</si>
  <si>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</si>
  <si>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</si>
  <si>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</si>
  <si>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</si>
  <si>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</si>
  <si>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</si>
  <si>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</si>
  <si>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</si>
  <si>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</si>
  <si>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</si>
  <si>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</si>
  <si>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</si>
  <si>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</si>
  <si>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</si>
  <si>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</si>
  <si>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</si>
  <si>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</si>
  <si>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</si>
  <si>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</si>
  <si>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</si>
  <si>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</si>
  <si>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</si>
  <si>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</si>
  <si>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</si>
  <si>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</si>
  <si>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</si>
  <si>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</si>
  <si>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</si>
  <si>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</si>
  <si>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</si>
  <si>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</si>
  <si>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</si>
  <si>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</si>
  <si>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</si>
  <si>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</si>
  <si>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</si>
  <si>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</si>
  <si>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</si>
  <si>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</si>
  <si>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</si>
  <si>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</si>
  <si>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</si>
  <si>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</si>
  <si>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</si>
  <si>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</si>
  <si>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</si>
  <si>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</si>
  <si>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</si>
  <si>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</si>
  <si>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</si>
  <si>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</si>
  <si>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</si>
  <si>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</si>
  <si>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</si>
  <si>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</si>
  <si>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</si>
  <si>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</si>
  <si>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</si>
  <si>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</si>
  <si>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</si>
  <si>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</si>
  <si>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</si>
  <si>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</si>
  <si>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</si>
  <si>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</si>
  <si>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</si>
  <si>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</si>
  <si>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</si>
  <si>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</si>
  <si>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</si>
  <si>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</si>
  <si>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</si>
  <si>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</si>
  <si>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</si>
  <si>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</si>
  <si>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</si>
  <si>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</si>
  <si>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</si>
  <si>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</si>
  <si>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</si>
  <si>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</si>
  <si>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</si>
  <si>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</si>
  <si>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</si>
  <si>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</si>
  <si>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</si>
  <si>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</si>
  <si>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</si>
  <si>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</si>
  <si>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</si>
  <si>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</si>
  <si>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</si>
  <si>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</si>
  <si>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</si>
  <si>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</si>
  <si>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</si>
  <si>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</si>
  <si>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</si>
  <si>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</si>
  <si>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</si>
  <si>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</si>
  <si>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</si>
  <si>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</si>
  <si>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</si>
  <si>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</si>
  <si>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</si>
  <si>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</si>
  <si>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</si>
  <si>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</si>
  <si>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</si>
  <si>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</si>
  <si>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</si>
  <si>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</si>
  <si>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</si>
  <si>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</si>
  <si>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</si>
  <si>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</si>
  <si>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</si>
  <si>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</si>
  <si>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</si>
  <si>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</si>
  <si>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</si>
  <si>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</si>
  <si>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</si>
  <si>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</si>
  <si>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</si>
  <si>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</si>
  <si>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</si>
  <si>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</si>
  <si>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</si>
  <si>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</si>
  <si>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</si>
  <si>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</si>
  <si>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</si>
  <si>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</si>
  <si>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</si>
  <si>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</si>
  <si>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</si>
  <si>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</si>
  <si>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</si>
  <si>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</si>
  <si>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</si>
  <si>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</si>
  <si>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</si>
  <si>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</si>
  <si>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</si>
  <si>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</si>
  <si>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</si>
  <si>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</si>
  <si>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</si>
  <si>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</si>
  <si>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</si>
  <si>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</si>
  <si>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</si>
  <si>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</si>
  <si>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</si>
  <si>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</si>
  <si>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</si>
  <si>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</si>
  <si>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</si>
  <si>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</si>
  <si>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</si>
  <si>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</si>
  <si>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</si>
  <si>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</si>
  <si>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</si>
  <si>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</si>
  <si>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</si>
  <si>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</si>
  <si>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</si>
  <si>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</si>
  <si>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</si>
  <si>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</si>
  <si>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</si>
  <si>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</si>
  <si>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</si>
  <si>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</si>
  <si>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</si>
  <si>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</si>
  <si>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</si>
  <si>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</si>
  <si>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</si>
  <si>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</si>
  <si>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</si>
  <si>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</si>
  <si>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</si>
  <si>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</si>
  <si>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</si>
  <si>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</si>
  <si>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</si>
  <si>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</si>
  <si>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</si>
  <si>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</si>
  <si>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</si>
  <si>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</si>
  <si>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</si>
  <si>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</si>
  <si>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</si>
  <si>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</si>
  <si>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</si>
  <si>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</si>
  <si>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</si>
  <si>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</si>
  <si>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</si>
  <si>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</si>
  <si>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</si>
  <si>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</si>
  <si>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</si>
  <si>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</si>
  <si>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</si>
  <si>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</si>
  <si>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</si>
  <si>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</si>
  <si>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</si>
  <si>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</si>
  <si>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</si>
  <si>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</si>
  <si>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</si>
  <si>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</si>
  <si>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</si>
  <si>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</si>
  <si>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</si>
  <si>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</si>
  <si>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</si>
  <si>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</si>
  <si>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</si>
  <si>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</si>
  <si>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</si>
  <si>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</si>
  <si>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</si>
  <si>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</si>
  <si>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</si>
  <si>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</si>
  <si>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</si>
  <si>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</si>
  <si>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</si>
  <si>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</si>
  <si>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</si>
  <si>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</si>
  <si>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</si>
  <si>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</si>
  <si>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</si>
  <si>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</si>
  <si>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</si>
  <si>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</si>
  <si>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</si>
  <si>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</si>
  <si>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</si>
  <si>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</si>
  <si>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</si>
  <si>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</si>
  <si>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</si>
  <si>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</si>
  <si>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</si>
  <si>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</si>
  <si>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</si>
  <si>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</si>
  <si>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</si>
  <si>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</si>
  <si>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</si>
  <si>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</si>
  <si>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</si>
  <si>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</si>
  <si>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</si>
  <si>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</si>
  <si>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</si>
  <si>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</si>
  <si>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</si>
  <si>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</si>
  <si>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</si>
  <si>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</si>
  <si>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</si>
  <si>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</si>
  <si>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</si>
  <si>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</si>
  <si>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</si>
  <si>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</si>
  <si>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</si>
  <si>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</si>
  <si>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</si>
  <si>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</si>
  <si>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</si>
  <si>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</si>
  <si>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</si>
  <si>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</si>
  <si>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</si>
  <si>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</si>
  <si>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</si>
  <si>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</si>
  <si>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</si>
  <si>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</si>
  <si>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</si>
  <si>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</si>
  <si>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</si>
  <si>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</si>
  <si>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</si>
  <si>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</si>
  <si>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</si>
  <si>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</si>
  <si>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</si>
  <si>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</si>
  <si>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</si>
  <si>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</si>
  <si>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</si>
  <si>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</si>
  <si>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</si>
  <si>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</si>
  <si>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</si>
  <si>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</si>
  <si>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</si>
  <si>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</si>
  <si>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</si>
  <si>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</si>
  <si>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</si>
  <si>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</si>
  <si>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</si>
  <si>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</si>
  <si>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</si>
  <si>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</si>
  <si>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</si>
  <si>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</si>
  <si>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</si>
  <si>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</si>
  <si>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</si>
  <si>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</si>
  <si>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</si>
  <si>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</si>
  <si>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</si>
  <si>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</si>
  <si>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</si>
  <si>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</si>
  <si>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</si>
  <si>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</si>
  <si>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</si>
  <si>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</si>
  <si>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</si>
  <si>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</si>
  <si>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</si>
  <si>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</si>
  <si>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</si>
  <si>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</si>
  <si>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</si>
  <si>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</si>
  <si>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</si>
  <si>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</si>
  <si>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</si>
  <si>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</si>
  <si>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</si>
  <si>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</si>
  <si>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</si>
  <si>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</si>
  <si>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</si>
  <si>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</si>
  <si>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</si>
  <si>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</si>
  <si>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</si>
  <si>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</si>
  <si>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</si>
  <si>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</si>
  <si>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</si>
  <si>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</si>
  <si>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</si>
  <si>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</si>
  <si>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</si>
  <si>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</si>
  <si>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</si>
  <si>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</si>
  <si>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</si>
  <si>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</si>
  <si>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</si>
  <si>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</si>
  <si>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</si>
  <si>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</si>
  <si>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</si>
  <si>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</si>
  <si>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</si>
  <si>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</si>
  <si>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</si>
  <si>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</si>
  <si>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</si>
  <si>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</si>
  <si>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</si>
  <si>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</si>
  <si>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</si>
  <si>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</si>
  <si>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</si>
  <si>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</si>
  <si>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</si>
  <si>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</si>
  <si>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</si>
  <si>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</si>
  <si>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</si>
  <si>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</si>
  <si>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</si>
  <si>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</si>
  <si>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</si>
  <si>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</si>
  <si>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</si>
  <si>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</si>
  <si>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</si>
  <si>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</si>
  <si>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</si>
  <si>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</si>
  <si>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</si>
  <si>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</si>
  <si>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</si>
  <si>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</si>
  <si>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</si>
  <si>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</si>
  <si>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</si>
  <si>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</si>
  <si>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</si>
  <si>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</si>
  <si>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</si>
  <si>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</si>
  <si>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</si>
  <si>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</si>
  <si>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</si>
  <si>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</si>
  <si>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</si>
  <si>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</si>
  <si>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</si>
  <si>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</si>
  <si>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</si>
  <si>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</si>
  <si>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</si>
  <si>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</si>
  <si>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</si>
  <si>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</si>
  <si>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</si>
  <si>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</si>
  <si>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</si>
  <si>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</si>
  <si>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</si>
  <si>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</si>
  <si>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</si>
  <si>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</si>
  <si>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</si>
  <si>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</si>
  <si>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</si>
  <si>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</si>
  <si>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</si>
  <si>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</si>
  <si>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</si>
  <si>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</si>
  <si>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</si>
  <si>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</si>
  <si>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</si>
  <si>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</si>
  <si>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</si>
  <si>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</si>
  <si>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</si>
  <si>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</si>
  <si>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</si>
  <si>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</si>
  <si>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</si>
  <si>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</si>
  <si>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</si>
  <si>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</si>
  <si>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</si>
  <si>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</si>
  <si>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</si>
  <si>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</si>
  <si>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</si>
  <si>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</si>
  <si>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</si>
  <si>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</si>
  <si>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</si>
  <si>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</si>
  <si>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</si>
  <si>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</si>
  <si>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</si>
  <si>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</si>
  <si>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</si>
  <si>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</si>
  <si>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</si>
  <si>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</si>
  <si>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</si>
  <si>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</si>
  <si>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</si>
  <si>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</si>
  <si>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</si>
  <si>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</si>
  <si>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</si>
  <si>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</si>
  <si>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</si>
  <si>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</si>
  <si>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</si>
  <si>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</si>
  <si>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</si>
  <si>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</si>
  <si>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</si>
  <si>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</si>
  <si>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</si>
  <si>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</si>
  <si>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</si>
  <si>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</si>
  <si>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</si>
  <si>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</si>
  <si>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</si>
  <si>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</si>
  <si>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</si>
  <si>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</si>
  <si>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</si>
  <si>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</si>
  <si>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</si>
  <si>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</si>
  <si>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</si>
  <si>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</si>
  <si>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</si>
  <si>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</si>
  <si>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</si>
  <si>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</si>
  <si>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</si>
  <si>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</si>
  <si>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</si>
  <si>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</si>
  <si>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</si>
  <si>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</si>
  <si>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</si>
  <si>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</si>
  <si>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</si>
  <si>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</si>
  <si>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</si>
  <si>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</si>
  <si>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</si>
  <si>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</si>
  <si>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</si>
  <si>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</si>
  <si>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</si>
  <si>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</si>
  <si>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</si>
  <si>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</si>
  <si>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</si>
  <si>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</si>
  <si>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</si>
  <si>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</si>
  <si>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</si>
  <si>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</si>
  <si>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</si>
  <si>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</si>
  <si>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</si>
  <si>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</si>
  <si>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</si>
  <si>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</si>
  <si>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</si>
  <si>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</si>
  <si>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</si>
  <si>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</si>
  <si>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</si>
  <si>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</si>
  <si>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</si>
  <si>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</si>
  <si>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</si>
  <si>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</si>
  <si>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</si>
  <si>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</si>
  <si>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</si>
  <si>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</si>
  <si>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</si>
  <si>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</si>
  <si>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</si>
  <si>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</si>
  <si>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</si>
  <si>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</si>
  <si>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</si>
  <si>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</si>
  <si>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</si>
  <si>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</si>
  <si>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</si>
  <si>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</si>
  <si>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</si>
  <si>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</si>
  <si>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</si>
  <si>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</si>
  <si>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</si>
  <si>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</si>
  <si>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</si>
  <si>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</si>
  <si>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</si>
  <si>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</si>
  <si>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</si>
  <si>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</si>
  <si>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</si>
  <si>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</si>
  <si>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</si>
  <si>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</si>
  <si>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</si>
  <si>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</si>
  <si>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</si>
  <si>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</si>
  <si>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</si>
  <si>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</si>
  <si>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</si>
  <si>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</si>
  <si>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</si>
  <si>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</si>
  <si>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</si>
  <si>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</si>
  <si>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</si>
  <si>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</si>
  <si>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</si>
  <si>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</si>
  <si>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</si>
  <si>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</si>
  <si>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</si>
  <si>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</si>
  <si>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</si>
  <si>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</si>
  <si>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</si>
  <si>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</si>
  <si>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</si>
  <si>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</si>
  <si>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</si>
  <si>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</si>
  <si>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</si>
  <si>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</si>
  <si>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</si>
  <si>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</si>
  <si>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</si>
  <si>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</si>
  <si>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</si>
  <si>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</si>
  <si>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</si>
  <si>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</si>
  <si>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</si>
  <si>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</si>
  <si>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</si>
  <si>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</si>
  <si>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</si>
  <si>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</si>
  <si>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</si>
  <si>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</si>
  <si>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</si>
  <si>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</si>
  <si>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</si>
  <si>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</si>
  <si>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</si>
  <si>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</si>
  <si>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</si>
  <si>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</si>
  <si>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</si>
  <si>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</si>
  <si>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</si>
  <si>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</si>
  <si>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</si>
  <si>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</si>
  <si>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</si>
  <si>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</si>
  <si>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</si>
  <si>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</si>
  <si>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</si>
  <si>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</si>
  <si>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</si>
  <si>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</si>
  <si>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</si>
  <si>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</si>
  <si>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</si>
  <si>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</si>
  <si>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</si>
  <si>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</si>
  <si>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</si>
  <si>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</si>
  <si>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</si>
  <si>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</si>
  <si>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</si>
  <si>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</si>
  <si>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</si>
  <si>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</si>
  <si>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</si>
  <si>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</si>
  <si>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</si>
  <si>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</si>
  <si>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</si>
  <si>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</si>
  <si>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</si>
  <si>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</si>
  <si>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</si>
  <si>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</si>
  <si>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</si>
  <si>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</si>
  <si>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</si>
  <si>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</si>
  <si>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</si>
  <si>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</si>
  <si>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</si>
  <si>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</si>
  <si>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</si>
  <si>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</si>
  <si>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</si>
  <si>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</si>
  <si>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</si>
  <si>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</si>
  <si>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</si>
  <si>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</si>
  <si>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</si>
  <si>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</si>
  <si>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</si>
  <si>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</si>
  <si>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</si>
  <si>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</si>
  <si>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</si>
  <si>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</si>
  <si>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</si>
  <si>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</si>
  <si>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</si>
  <si>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</si>
  <si>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</si>
  <si>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</si>
  <si>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</si>
  <si>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</si>
  <si>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</si>
  <si>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</si>
  <si>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</si>
  <si>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</si>
  <si>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</si>
  <si>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</si>
  <si>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</si>
  <si>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</si>
  <si>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</si>
  <si>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</si>
  <si>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</si>
  <si>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</si>
  <si>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</si>
  <si>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</si>
  <si>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</si>
  <si>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</si>
  <si>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</si>
  <si>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</si>
  <si>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</si>
  <si>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</si>
  <si>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</si>
  <si>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</si>
  <si>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</si>
  <si>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</si>
  <si>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</si>
  <si>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</si>
  <si>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</si>
  <si>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</si>
  <si>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</si>
  <si>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</si>
  <si>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</si>
  <si>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</si>
  <si>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</si>
  <si>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</si>
  <si>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</si>
  <si>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</si>
  <si>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</si>
  <si>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</si>
  <si>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</si>
  <si>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</si>
  <si>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</si>
  <si>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</si>
  <si>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</si>
  <si>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</si>
  <si>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</si>
  <si>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</si>
  <si>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</si>
  <si>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</si>
  <si>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</si>
  <si>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</si>
  <si>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</si>
  <si>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</si>
  <si>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</si>
  <si>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</si>
  <si>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</si>
  <si>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</si>
  <si>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</si>
  <si>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</si>
  <si>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</si>
  <si>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</si>
  <si>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</si>
  <si>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</si>
  <si>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</si>
  <si>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</si>
  <si>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</si>
  <si>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</si>
  <si>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</si>
  <si>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</si>
  <si>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</si>
  <si>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</si>
  <si>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</si>
  <si>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</si>
  <si>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</si>
  <si>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</si>
  <si>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</si>
  <si>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</si>
  <si>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</si>
  <si>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</si>
  <si>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</si>
  <si>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</si>
  <si>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</si>
  <si>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</si>
  <si>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</si>
  <si>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</si>
  <si>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</si>
  <si>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</si>
  <si>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</si>
  <si>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</si>
  <si>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</si>
  <si>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</si>
  <si>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</si>
  <si>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</si>
  <si>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</si>
  <si>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</si>
  <si>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</si>
  <si>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</si>
  <si>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</si>
  <si>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</si>
  <si>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</si>
  <si>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</si>
  <si>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</si>
  <si>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</si>
  <si>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</si>
  <si>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</si>
  <si>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</si>
  <si>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</si>
  <si>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</si>
  <si>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</si>
  <si>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</si>
  <si>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</si>
  <si>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</si>
  <si>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</si>
  <si>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</si>
  <si>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</si>
  <si>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</si>
  <si>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</si>
  <si>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</si>
  <si>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</si>
  <si>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</si>
  <si>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</si>
  <si>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</si>
  <si>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</si>
  <si>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</si>
  <si>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</si>
  <si>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</si>
  <si>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</si>
  <si>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</si>
  <si>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</si>
  <si>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</si>
  <si>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</si>
  <si>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</si>
  <si>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</si>
  <si>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</si>
  <si>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</si>
  <si>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</si>
  <si>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</si>
  <si>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</si>
  <si>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</si>
  <si>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</si>
  <si>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</si>
  <si>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</si>
  <si>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</si>
  <si>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</si>
  <si>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</si>
  <si>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</si>
  <si>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</si>
  <si>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</si>
  <si>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</si>
  <si>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</si>
  <si>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</si>
  <si>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</si>
  <si>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</si>
  <si>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</si>
  <si>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</si>
  <si>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</si>
  <si>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</si>
  <si>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</si>
  <si>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</si>
  <si>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</si>
  <si>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</si>
  <si>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</si>
  <si>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</si>
  <si>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</si>
  <si>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</si>
  <si>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</si>
  <si>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</si>
  <si>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</si>
  <si>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</si>
  <si>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</si>
  <si>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</si>
  <si>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</si>
  <si>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</si>
  <si>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</si>
  <si>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</si>
  <si>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</si>
  <si>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</si>
  <si>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</si>
  <si>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</si>
  <si>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</si>
  <si>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</si>
  <si>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</si>
  <si>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</si>
  <si>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</si>
  <si>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</si>
  <si>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</si>
  <si>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</si>
  <si>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</si>
  <si>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</si>
  <si>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</si>
  <si>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</si>
  <si>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</si>
  <si>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</si>
  <si>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</si>
  <si>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</si>
  <si>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</si>
  <si>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</si>
  <si>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</si>
  <si>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</si>
  <si>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</si>
  <si>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</si>
  <si>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</si>
  <si>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</si>
  <si>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</si>
  <si>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</si>
  <si>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</si>
  <si>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</si>
  <si>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</si>
  <si>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</si>
  <si>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</si>
  <si>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</si>
  <si>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</si>
  <si>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</si>
  <si>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</si>
  <si>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</si>
  <si>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</si>
  <si>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</si>
  <si>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</si>
  <si>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</si>
  <si>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</si>
  <si>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</si>
  <si>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</si>
  <si>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</si>
  <si>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</si>
  <si>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</si>
  <si>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</si>
  <si>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</si>
  <si>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</si>
  <si>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</si>
  <si>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</si>
  <si>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</si>
  <si>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</si>
  <si>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</si>
  <si>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</si>
  <si>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</si>
  <si>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</si>
  <si>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</si>
  <si>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</si>
  <si>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</si>
  <si>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</si>
  <si>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</si>
  <si>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</si>
  <si>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</si>
  <si>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</si>
  <si>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</si>
  <si>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</si>
  <si>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</si>
  <si>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</si>
  <si>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</si>
  <si>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</si>
  <si>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</si>
  <si>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</si>
  <si>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</si>
  <si>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</si>
  <si>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</si>
  <si>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</si>
  <si>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</si>
  <si>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</si>
  <si>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</si>
  <si>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</si>
  <si>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</si>
  <si>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</si>
  <si>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</si>
  <si>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</si>
  <si>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</si>
  <si>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</si>
  <si>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</si>
  <si>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</si>
  <si>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</si>
  <si>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</si>
  <si>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</si>
  <si>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</si>
  <si>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</si>
  <si>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</si>
  <si>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</si>
  <si>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</si>
  <si>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</si>
  <si>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</si>
  <si>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</si>
  <si>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</si>
  <si>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</si>
  <si>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</si>
  <si>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</si>
  <si>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</si>
  <si>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</si>
  <si>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</si>
  <si>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</si>
  <si>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</si>
  <si>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</si>
  <si>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</si>
  <si>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</si>
  <si>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</si>
  <si>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</si>
  <si>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</si>
  <si>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</si>
  <si>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</si>
  <si>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</si>
  <si>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</si>
  <si>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</si>
  <si>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</si>
  <si>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</si>
  <si>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</si>
  <si>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</si>
  <si>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</si>
  <si>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</si>
  <si>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</si>
  <si>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</si>
  <si>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</si>
  <si>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</si>
  <si>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</si>
  <si>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</si>
  <si>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</si>
  <si>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</si>
  <si>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</si>
  <si>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</si>
  <si>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</si>
  <si>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</si>
  <si>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</si>
  <si>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</si>
  <si>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</si>
  <si>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</si>
  <si>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</si>
  <si>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</si>
  <si>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</si>
  <si>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</si>
  <si>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</si>
  <si>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</si>
  <si>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</si>
  <si>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</si>
  <si>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</si>
  <si>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</si>
  <si>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</si>
  <si>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</si>
  <si>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</si>
  <si>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</si>
  <si>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</si>
  <si>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</si>
  <si>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</si>
  <si>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</si>
  <si>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</si>
  <si>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</si>
  <si>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</si>
  <si>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</si>
  <si>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</si>
  <si>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</si>
  <si>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</si>
  <si>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</si>
  <si>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</si>
  <si>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</si>
  <si>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</si>
  <si>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</si>
  <si>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</si>
  <si>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</si>
  <si>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</si>
  <si>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</si>
  <si>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</si>
  <si>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</si>
  <si>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</si>
  <si>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</si>
  <si>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</si>
  <si>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</si>
  <si>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</si>
  <si>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</si>
  <si>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</si>
  <si>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</si>
  <si>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</si>
  <si>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</si>
  <si>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</si>
  <si>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</si>
  <si>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</si>
  <si>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</si>
  <si>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</si>
  <si>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</si>
  <si>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</si>
  <si>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</si>
  <si>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</si>
  <si>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</si>
  <si>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</si>
  <si>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</si>
  <si>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</si>
  <si>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</si>
  <si>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</si>
  <si>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</si>
  <si>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</si>
  <si>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</si>
  <si>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</si>
  <si>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</si>
  <si>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</si>
  <si>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</si>
  <si>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</si>
  <si>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</si>
  <si>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</si>
  <si>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</si>
  <si>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</si>
  <si>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</si>
  <si>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</si>
  <si>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</si>
  <si>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</si>
  <si>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</si>
  <si>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</si>
  <si>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</si>
  <si>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</si>
  <si>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</si>
  <si>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</si>
  <si>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</si>
  <si>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</si>
  <si>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</si>
  <si>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</si>
  <si>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</si>
  <si>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</si>
  <si>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</si>
  <si>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</si>
  <si>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</si>
  <si>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</si>
  <si>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</si>
  <si>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</si>
  <si>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</si>
  <si>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</si>
  <si>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</si>
  <si>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</si>
  <si>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</si>
  <si>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</si>
  <si>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</si>
  <si>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</si>
  <si>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</si>
  <si>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</si>
  <si>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</si>
  <si>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</si>
  <si>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</si>
  <si>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</si>
  <si>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</si>
  <si>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</si>
  <si>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</si>
  <si>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</si>
  <si>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</si>
  <si>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</si>
  <si>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</si>
  <si>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</si>
  <si>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</si>
  <si>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</si>
  <si>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</si>
  <si>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</si>
  <si>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</si>
  <si>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</si>
  <si>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</si>
  <si>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</si>
  <si>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</si>
  <si>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</si>
  <si>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</si>
  <si>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</si>
  <si>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</si>
  <si>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</si>
  <si>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</si>
  <si>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</si>
  <si>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</si>
  <si>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</si>
  <si>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</si>
  <si>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</si>
  <si>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</si>
  <si>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</si>
  <si>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</si>
  <si>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</si>
  <si>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</si>
  <si>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</si>
  <si>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</si>
  <si>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</si>
  <si>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</si>
  <si>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</si>
  <si>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</si>
  <si>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</si>
  <si>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</si>
  <si>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</si>
  <si>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</si>
  <si>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</si>
  <si>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</si>
  <si>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</si>
  <si>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</si>
  <si>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</si>
  <si>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</si>
  <si>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</si>
  <si>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</si>
  <si>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</si>
  <si>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</si>
  <si>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</si>
  <si>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</si>
  <si>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</si>
  <si>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</si>
  <si>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</si>
  <si>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</si>
  <si>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</si>
  <si>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</si>
  <si>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</si>
  <si>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</si>
  <si>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</si>
  <si>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</si>
  <si>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</si>
  <si>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</si>
  <si>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</si>
  <si>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</si>
  <si>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</si>
  <si>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</si>
  <si>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</si>
  <si>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</si>
  <si>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</si>
  <si>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</si>
  <si>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</si>
  <si>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</si>
  <si>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</si>
  <si>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</si>
  <si>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</si>
  <si>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</si>
  <si>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</si>
  <si>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</si>
  <si>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</si>
  <si>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</si>
  <si>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</si>
  <si>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</si>
  <si>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</si>
  <si>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</si>
  <si>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</si>
  <si>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</si>
  <si>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</si>
  <si>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</si>
  <si>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</si>
  <si>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</si>
  <si>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</si>
  <si>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</si>
  <si>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</si>
  <si>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</si>
  <si>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</si>
  <si>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</si>
  <si>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</si>
  <si>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</si>
  <si>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</si>
  <si>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</si>
  <si>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</si>
  <si>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</si>
  <si>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</si>
  <si>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</si>
  <si>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</si>
  <si>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</si>
  <si>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</si>
  <si>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</si>
  <si>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</si>
  <si>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</si>
  <si>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</si>
  <si>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</si>
  <si>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</si>
  <si>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</si>
  <si>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</si>
  <si>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</si>
  <si>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</si>
  <si>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</si>
  <si>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</si>
  <si>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</si>
  <si>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</si>
  <si>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</si>
  <si>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</si>
  <si>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</si>
  <si>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</si>
  <si>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</si>
  <si>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</si>
  <si>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</si>
  <si>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</si>
  <si>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</si>
  <si>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</si>
  <si>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</si>
  <si>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</si>
  <si>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</si>
  <si>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</si>
  <si>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</si>
  <si>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</si>
  <si>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</si>
  <si>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</si>
  <si>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</si>
  <si>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</si>
  <si>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</si>
  <si>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</si>
  <si>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</si>
  <si>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</si>
  <si>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</si>
  <si>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</si>
  <si>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</si>
  <si>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</si>
  <si>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</si>
  <si>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</si>
  <si>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</si>
  <si>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</si>
  <si>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</si>
  <si>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</si>
  <si>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</si>
  <si>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</si>
  <si>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</si>
  <si>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</si>
  <si>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</si>
  <si>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</si>
  <si>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</si>
  <si>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</si>
  <si>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</si>
  <si>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</si>
  <si>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</si>
  <si>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</si>
  <si>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</si>
  <si>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</si>
  <si>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</si>
  <si>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</si>
  <si>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</si>
  <si>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</si>
  <si>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</si>
  <si>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</si>
  <si>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</si>
  <si>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</si>
  <si>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</si>
  <si>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</si>
  <si>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</si>
  <si>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</si>
  <si>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</si>
  <si>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</si>
  <si>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</si>
  <si>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</si>
  <si>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</si>
  <si>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</si>
  <si>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</si>
  <si>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</si>
  <si>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</si>
  <si>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</si>
  <si>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</si>
  <si>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</si>
  <si>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</si>
  <si>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</si>
  <si>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</si>
  <si>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</si>
  <si>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</si>
  <si>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</si>
  <si>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</si>
  <si>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</si>
  <si>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</si>
  <si>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</si>
  <si>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</si>
  <si>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</si>
  <si>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</si>
  <si>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</si>
  <si>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</si>
  <si>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</si>
  <si>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</si>
  <si>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</si>
  <si>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</si>
  <si>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</si>
  <si>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</si>
  <si>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</si>
  <si>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</si>
  <si>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</si>
  <si>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</si>
  <si>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</si>
  <si>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</si>
  <si>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</si>
  <si>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</si>
  <si>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</si>
  <si>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</si>
  <si>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</si>
  <si>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</si>
  <si>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</si>
  <si>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</si>
  <si>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</si>
  <si>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</si>
  <si>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</si>
  <si>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</si>
  <si>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</si>
  <si>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</si>
  <si>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</si>
  <si>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</si>
  <si>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</si>
  <si>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</si>
  <si>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</si>
  <si>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</si>
  <si>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</si>
  <si>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</si>
  <si>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</si>
  <si>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</si>
  <si>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</si>
  <si>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</si>
  <si>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</si>
  <si>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</si>
  <si>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</si>
  <si>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</si>
  <si>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</si>
  <si>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</si>
  <si>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</si>
  <si>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</si>
  <si>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</si>
  <si>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</si>
  <si>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</si>
  <si>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</si>
  <si>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</si>
  <si>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</si>
  <si>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</si>
  <si>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</si>
  <si>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</si>
  <si>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</si>
  <si>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</si>
  <si>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</si>
  <si>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</si>
  <si>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</si>
  <si>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</si>
  <si>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</si>
  <si>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</si>
  <si>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</si>
  <si>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</si>
  <si>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</si>
  <si>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</si>
  <si>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</si>
  <si>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</si>
  <si>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</si>
  <si>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</si>
  <si>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</si>
  <si>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</si>
  <si>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</si>
  <si>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</si>
  <si>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</si>
  <si>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</si>
  <si>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</si>
  <si>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</si>
  <si>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</si>
  <si>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</si>
  <si>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</si>
  <si>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</si>
  <si>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</si>
  <si>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</si>
  <si>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</si>
  <si>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</si>
  <si>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</si>
  <si>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</si>
  <si>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</si>
  <si>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</si>
  <si>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</si>
  <si>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</si>
  <si>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</si>
  <si>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</si>
  <si>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</si>
  <si>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</si>
  <si>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</si>
  <si>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</si>
  <si>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</si>
  <si>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</si>
  <si>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</si>
  <si>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</si>
  <si>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</si>
  <si>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</si>
  <si>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</si>
  <si>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</si>
  <si>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</si>
  <si>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</si>
  <si>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</si>
  <si>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</si>
  <si>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</si>
  <si>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</si>
  <si>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</si>
  <si>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</si>
  <si>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</si>
  <si>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</si>
  <si>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</si>
  <si>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</si>
  <si>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</si>
  <si>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</si>
  <si>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</si>
  <si>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</si>
  <si>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</si>
  <si>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</si>
  <si>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</si>
  <si>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</si>
  <si>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</si>
  <si>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</si>
  <si>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</si>
  <si>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</si>
  <si>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</si>
  <si>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</si>
  <si>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</si>
  <si>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</si>
  <si>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</si>
  <si>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</si>
  <si>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</si>
  <si>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</si>
  <si>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</si>
  <si>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</si>
  <si>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</si>
  <si>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</si>
  <si>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</si>
  <si>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</si>
  <si>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</si>
  <si>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</si>
  <si>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</si>
  <si>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</si>
  <si>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</si>
  <si>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</si>
  <si>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</si>
  <si>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</si>
  <si>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</si>
  <si>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</si>
  <si>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</si>
  <si>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</si>
  <si>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</si>
  <si>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</si>
  <si>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</si>
  <si>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</si>
  <si>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</si>
  <si>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</si>
  <si>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</si>
  <si>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</si>
  <si>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</si>
  <si>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</si>
  <si>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</si>
  <si>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</si>
  <si>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</si>
  <si>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</si>
  <si>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</si>
  <si>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</si>
  <si>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</si>
  <si>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</si>
  <si>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</si>
  <si>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</si>
  <si>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</si>
  <si>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</si>
  <si>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</si>
  <si>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</si>
  <si>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</si>
  <si>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</si>
  <si>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</si>
  <si>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</si>
  <si>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</si>
  <si>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</si>
  <si>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</si>
  <si>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</si>
  <si>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</si>
  <si>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</si>
  <si>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</si>
  <si>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</si>
  <si>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</si>
  <si>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</si>
  <si>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</si>
  <si>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</si>
  <si>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</si>
  <si>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</si>
  <si>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</si>
  <si>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</si>
  <si>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</si>
  <si>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</si>
  <si>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</si>
  <si>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</si>
  <si>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</si>
  <si>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</si>
  <si>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</si>
  <si>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</si>
  <si>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</si>
  <si>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</si>
  <si>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</si>
  <si>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</si>
  <si>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</si>
  <si>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</si>
  <si>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</si>
  <si>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</si>
  <si>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</si>
  <si>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</si>
  <si>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</si>
  <si>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</si>
  <si>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</si>
  <si>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</si>
  <si>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</si>
  <si>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</si>
  <si>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</si>
  <si>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</si>
  <si>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</si>
  <si>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</si>
  <si>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</si>
  <si>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</si>
  <si>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</si>
  <si>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</si>
  <si>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</si>
  <si>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</si>
  <si>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</si>
  <si>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</si>
  <si>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</si>
  <si>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</si>
  <si>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</si>
  <si>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</si>
  <si>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</si>
  <si>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</si>
  <si>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</si>
  <si>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</si>
  <si>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</si>
  <si>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</si>
  <si>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</si>
  <si>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</si>
  <si>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</si>
  <si>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</si>
  <si>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</si>
  <si>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</si>
  <si>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</si>
  <si>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</si>
  <si>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</si>
  <si>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</si>
  <si>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</si>
  <si>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</si>
  <si>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</si>
  <si>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</si>
  <si>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</si>
  <si>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</si>
  <si>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</si>
  <si>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</si>
  <si>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</si>
  <si>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</si>
  <si>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</si>
  <si>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</si>
  <si>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</si>
  <si>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</si>
  <si>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</si>
  <si>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</si>
  <si>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</si>
  <si>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</si>
  <si>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</si>
  <si>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</si>
  <si>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</si>
  <si>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</si>
  <si>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</si>
  <si>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</si>
  <si>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</si>
  <si>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</si>
  <si>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</si>
  <si>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</si>
  <si>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</si>
  <si>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</si>
  <si>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</si>
  <si>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</si>
  <si>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</si>
  <si>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</si>
  <si>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</si>
  <si>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</si>
  <si>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</si>
  <si>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</si>
  <si>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</si>
  <si>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</si>
  <si>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</si>
  <si>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</si>
  <si>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</si>
  <si>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</si>
  <si>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</si>
  <si>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</si>
  <si>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</si>
  <si>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</si>
  <si>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</si>
  <si>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</si>
  <si>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</si>
  <si>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</si>
  <si>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</si>
  <si>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</si>
  <si>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</si>
  <si>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</si>
  <si>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</si>
  <si>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</si>
  <si>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</si>
  <si>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</si>
  <si>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</si>
  <si>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</si>
  <si>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</si>
  <si>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</si>
  <si>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</si>
  <si>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</si>
  <si>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</si>
  <si>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</si>
  <si>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</si>
  <si>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</si>
  <si>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</si>
  <si>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</si>
  <si>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</si>
  <si>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</si>
  <si>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</si>
  <si>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</si>
  <si>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</si>
  <si>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</si>
  <si>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</si>
  <si>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</si>
  <si>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</si>
  <si>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</si>
  <si>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</si>
  <si>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</si>
  <si>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</si>
  <si>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</si>
  <si>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</si>
  <si>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</si>
  <si>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</si>
  <si>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</si>
  <si>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</si>
  <si>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</si>
  <si>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</si>
  <si>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</si>
  <si>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</si>
  <si>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</si>
  <si>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</si>
  <si>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</si>
  <si>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</si>
  <si>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</si>
  <si>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</si>
  <si>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</si>
  <si>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</si>
  <si>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</si>
  <si>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</si>
  <si>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</si>
  <si>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</si>
  <si>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</si>
  <si>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</si>
  <si>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</si>
  <si>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</si>
  <si>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</si>
  <si>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</si>
  <si>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</si>
  <si>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</si>
  <si>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</si>
  <si>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</si>
  <si>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</si>
  <si>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</si>
  <si>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</si>
  <si>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</si>
  <si>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</si>
  <si>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</si>
  <si>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</si>
  <si>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</si>
  <si>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</si>
  <si>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</si>
  <si>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</si>
  <si>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</si>
  <si>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</si>
  <si>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</si>
  <si>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</si>
  <si>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</si>
  <si>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</si>
  <si>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</si>
  <si>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</si>
  <si>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</si>
  <si>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</si>
  <si>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</si>
  <si>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</si>
  <si>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</si>
  <si>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</si>
  <si>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</si>
  <si>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</si>
  <si>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</si>
  <si>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</si>
  <si>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</si>
  <si>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</si>
  <si>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</si>
  <si>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</si>
  <si>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</si>
  <si>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</si>
  <si>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</si>
  <si>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</si>
  <si>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</si>
  <si>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</si>
  <si>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</si>
  <si>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</si>
  <si>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</si>
  <si>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</si>
  <si>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</si>
  <si>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</si>
  <si>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</si>
  <si>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</si>
  <si>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</si>
  <si>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</si>
  <si>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</si>
  <si>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</si>
  <si>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</si>
  <si>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</si>
  <si>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</si>
  <si>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</si>
  <si>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</si>
  <si>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</si>
  <si>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</si>
  <si>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</si>
  <si>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</si>
  <si>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</si>
  <si>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</si>
  <si>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</si>
  <si>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</si>
  <si>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</si>
  <si>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</si>
  <si>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</si>
  <si>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</si>
  <si>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</si>
  <si>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</si>
  <si>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</si>
  <si>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</si>
  <si>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</si>
  <si>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</si>
  <si>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</si>
  <si>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</si>
  <si>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</si>
  <si>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</si>
  <si>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</si>
  <si>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</si>
  <si>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</si>
  <si>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</si>
  <si>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</si>
  <si>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</si>
  <si>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</si>
  <si>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</si>
  <si>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</si>
  <si>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</si>
  <si>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</si>
  <si>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</si>
  <si>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</si>
  <si>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</si>
  <si>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</si>
  <si>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</si>
  <si>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</si>
  <si>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</si>
  <si>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</si>
  <si>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</si>
  <si>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</si>
  <si>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</si>
  <si>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</si>
  <si>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</si>
  <si>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</si>
  <si>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</si>
  <si>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</si>
  <si>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</si>
  <si>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</si>
  <si>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</si>
  <si>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</si>
  <si>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</si>
  <si>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</si>
  <si>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</si>
  <si>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</si>
  <si>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</si>
  <si>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</si>
  <si>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</si>
  <si>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</si>
  <si>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</si>
  <si>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</si>
  <si>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</si>
  <si>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</si>
  <si>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</si>
  <si>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</si>
  <si>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</si>
  <si>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</si>
  <si>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</si>
  <si>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</si>
  <si>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</si>
  <si>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</si>
  <si>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</si>
  <si>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</si>
  <si>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</si>
  <si>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</si>
  <si>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</si>
  <si>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</si>
  <si>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</si>
  <si>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</si>
  <si>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</si>
  <si>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</si>
  <si>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</si>
  <si>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</si>
  <si>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</si>
  <si>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</si>
  <si>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</si>
  <si>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</si>
  <si>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</si>
  <si>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</si>
  <si>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</si>
  <si>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</si>
  <si>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</si>
  <si>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</si>
  <si>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</si>
  <si>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</si>
  <si>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</si>
  <si>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</si>
  <si>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</si>
  <si>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</si>
  <si>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</si>
  <si>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</si>
  <si>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</si>
  <si>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</si>
  <si>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</si>
  <si>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</si>
  <si>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</si>
  <si>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</si>
  <si>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</si>
  <si>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</si>
  <si>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</si>
  <si>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</si>
  <si>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</si>
  <si>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</si>
  <si>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</si>
  <si>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</si>
  <si>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</si>
  <si>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</si>
  <si>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</si>
  <si>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</si>
  <si>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</si>
  <si>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</si>
  <si>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</si>
  <si>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</si>
  <si>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</si>
  <si>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</si>
  <si>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</si>
  <si>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</si>
  <si>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</si>
  <si>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</si>
  <si>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</si>
  <si>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</si>
  <si>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</si>
  <si>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</si>
  <si>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</si>
  <si>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</si>
  <si>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</si>
  <si>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</si>
  <si>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</si>
  <si>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</si>
  <si>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</si>
  <si>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</si>
  <si>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</si>
  <si>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</si>
  <si>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</si>
  <si>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</si>
  <si>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</si>
  <si>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</si>
  <si>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</si>
  <si>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</si>
  <si>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</si>
  <si>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</si>
  <si>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</si>
  <si>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</si>
  <si>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</si>
  <si>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</si>
  <si>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</si>
  <si>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</si>
  <si>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</si>
  <si>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</si>
  <si>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</si>
  <si>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</si>
  <si>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</si>
  <si>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</si>
  <si>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</si>
  <si>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</si>
  <si>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</si>
  <si>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</si>
  <si>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</si>
  <si>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</si>
  <si>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</si>
  <si>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</si>
  <si>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</si>
  <si>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</si>
  <si>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</si>
  <si>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</si>
  <si>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</si>
  <si>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</si>
  <si>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</si>
  <si>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</si>
  <si>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</si>
  <si>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</si>
  <si>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</si>
  <si>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</si>
  <si>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</si>
  <si>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</si>
  <si>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</si>
  <si>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</si>
  <si>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</si>
  <si>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</si>
  <si>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</si>
  <si>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</si>
  <si>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</si>
  <si>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</si>
  <si>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</si>
  <si>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</si>
  <si>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</si>
  <si>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</si>
  <si>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</si>
  <si>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</si>
  <si>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</si>
  <si>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</si>
  <si>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</si>
  <si>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</si>
  <si>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</si>
  <si>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</si>
  <si>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</si>
  <si>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</si>
  <si>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</si>
  <si>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</si>
  <si>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</si>
  <si>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</si>
  <si>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</si>
  <si>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</si>
  <si>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</si>
  <si>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</si>
  <si>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</si>
  <si>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</si>
  <si>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</si>
  <si>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</si>
  <si>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</si>
  <si>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</si>
  <si>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</si>
  <si>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</si>
  <si>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</si>
  <si>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</si>
  <si>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</si>
  <si>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</si>
  <si>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</si>
  <si>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</si>
  <si>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</si>
  <si>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</si>
  <si>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</si>
  <si>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</si>
  <si>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</si>
  <si>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</si>
  <si>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</si>
  <si>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</si>
  <si>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</si>
  <si>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</si>
  <si>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</si>
  <si>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</si>
  <si>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</si>
  <si>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</si>
  <si>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</si>
  <si>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</si>
  <si>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</si>
  <si>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</si>
  <si>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</si>
  <si>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</si>
  <si>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</si>
  <si>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</si>
  <si>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</si>
  <si>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</si>
  <si>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</si>
  <si>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</si>
  <si>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</si>
  <si>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</si>
  <si>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</si>
  <si>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</si>
  <si>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</si>
  <si>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</si>
  <si>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</si>
  <si>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</si>
  <si>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</si>
  <si>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</si>
  <si>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</si>
  <si>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</si>
  <si>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</si>
  <si>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</si>
  <si>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</si>
  <si>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</si>
  <si>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</si>
  <si>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</si>
  <si>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</si>
  <si>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</si>
  <si>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</si>
  <si>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</si>
  <si>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</si>
  <si>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</si>
  <si>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</si>
  <si>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</si>
  <si>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</si>
  <si>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</si>
  <si>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</si>
  <si>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</si>
  <si>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</si>
  <si>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</si>
  <si>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</si>
  <si>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</si>
  <si>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</si>
  <si>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</si>
  <si>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</si>
  <si>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</si>
  <si>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</si>
  <si>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</si>
  <si>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</si>
  <si>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</si>
  <si>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</si>
  <si>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</si>
  <si>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</si>
  <si>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</si>
  <si>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</si>
  <si>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</si>
  <si>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</si>
  <si>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</si>
  <si>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</si>
  <si>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</si>
  <si>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</si>
  <si>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</si>
  <si>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</si>
  <si>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</si>
  <si>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</si>
  <si>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</si>
  <si>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</si>
  <si>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</si>
  <si>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</si>
  <si>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</si>
  <si>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</si>
  <si>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</si>
  <si>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</si>
  <si>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</si>
  <si>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</si>
  <si>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</si>
  <si>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</si>
  <si>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</si>
  <si>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</si>
  <si>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</si>
  <si>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</si>
  <si>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</si>
  <si>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</si>
  <si>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</si>
  <si>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</si>
  <si>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</si>
  <si>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</si>
  <si>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</si>
  <si>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</si>
  <si>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</si>
  <si>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</si>
  <si>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</si>
  <si>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</si>
  <si>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</si>
  <si>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</si>
  <si>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</si>
  <si>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</si>
  <si>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</si>
  <si>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</si>
  <si>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</si>
  <si>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</si>
  <si>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</si>
  <si>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</si>
  <si>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</si>
  <si>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</si>
  <si>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</si>
  <si>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</si>
  <si>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</si>
  <si>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</si>
  <si>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</si>
  <si>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</si>
  <si>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</si>
  <si>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</si>
  <si>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</si>
  <si>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</si>
  <si>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</si>
  <si>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</si>
  <si>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</si>
  <si>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</si>
  <si>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</si>
  <si>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</si>
  <si>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</si>
  <si>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</si>
  <si>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</si>
  <si>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</si>
  <si>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</si>
  <si>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</si>
  <si>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</si>
  <si>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</si>
  <si>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</si>
  <si>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</si>
  <si>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</si>
  <si>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</si>
  <si>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</si>
  <si>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</si>
  <si>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</si>
  <si>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</si>
  <si>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</si>
  <si>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</si>
  <si>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</si>
  <si>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</si>
  <si>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</si>
  <si>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</si>
  <si>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</si>
  <si>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</si>
  <si>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</si>
  <si>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</si>
  <si>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</si>
  <si>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</si>
  <si>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</si>
  <si>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</si>
  <si>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</si>
  <si>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</si>
  <si>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</si>
  <si>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</si>
  <si>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</si>
  <si>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</si>
  <si>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</si>
  <si>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</si>
  <si>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</si>
  <si>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</si>
  <si>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</si>
  <si>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</si>
  <si>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</si>
  <si>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</si>
  <si>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</si>
  <si>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</si>
  <si>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</si>
  <si>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</si>
  <si>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</si>
  <si>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</si>
  <si>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</si>
  <si>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</si>
  <si>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</si>
  <si>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</si>
  <si>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</si>
  <si>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</si>
  <si>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</si>
  <si>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</si>
  <si>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</si>
  <si>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</si>
  <si>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</si>
  <si>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</si>
  <si>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</si>
  <si>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</si>
  <si>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</si>
  <si>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</si>
  <si>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</si>
  <si>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</si>
  <si>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</si>
  <si>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</si>
  <si>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</si>
  <si>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</si>
  <si>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</si>
  <si>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</si>
  <si>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</si>
  <si>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</si>
  <si>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</si>
  <si>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</si>
  <si>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</si>
  <si>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</si>
  <si>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</si>
  <si>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</si>
  <si>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</si>
  <si>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</si>
  <si>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</si>
  <si>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</si>
  <si>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</si>
  <si>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</si>
  <si>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</si>
  <si>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</si>
  <si>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</si>
  <si>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</si>
  <si>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</si>
  <si>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</si>
  <si>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</si>
  <si>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</si>
  <si>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</si>
  <si>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</si>
  <si>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</si>
  <si>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</si>
  <si>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</si>
  <si>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</si>
  <si>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</si>
  <si>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</si>
  <si>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</si>
  <si>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</si>
  <si>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</si>
  <si>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</si>
  <si>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</si>
  <si>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</si>
  <si>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</si>
  <si>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</si>
  <si>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</si>
  <si>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</si>
  <si>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</si>
  <si>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</si>
  <si>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</si>
  <si>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</si>
  <si>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</si>
  <si>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</si>
  <si>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</si>
  <si>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</si>
  <si>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</si>
  <si>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</si>
  <si>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</si>
  <si>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</si>
  <si>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</si>
  <si>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</si>
  <si>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</si>
  <si>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</si>
  <si>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</si>
  <si>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</si>
  <si>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</si>
  <si>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</si>
  <si>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</si>
  <si>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</si>
  <si>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</si>
  <si>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</si>
  <si>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</si>
  <si>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</si>
  <si>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</si>
  <si>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</si>
  <si>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</si>
  <si>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</si>
  <si>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</si>
  <si>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</si>
  <si>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</si>
  <si>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</si>
  <si>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</si>
  <si>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</si>
  <si>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</si>
  <si>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</si>
  <si>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</si>
  <si>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</si>
  <si>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</si>
  <si>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</si>
  <si>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</si>
  <si>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</si>
  <si>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</si>
  <si>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</si>
  <si>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</si>
  <si>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</si>
  <si>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</si>
  <si>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</si>
  <si>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</si>
  <si>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</si>
  <si>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</si>
  <si>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</si>
  <si>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</si>
  <si>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</si>
  <si>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</si>
  <si>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</si>
  <si>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</si>
  <si>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</si>
  <si>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</si>
  <si>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</si>
  <si>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</si>
  <si>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</si>
  <si>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</si>
  <si>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</si>
  <si>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</si>
  <si>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</si>
  <si>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</si>
  <si>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</si>
  <si>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</si>
  <si>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</si>
  <si>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</si>
  <si>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</si>
  <si>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</si>
  <si>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</si>
  <si>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</si>
  <si>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</si>
  <si>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</si>
  <si>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</si>
  <si>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</si>
  <si>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</si>
  <si>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</si>
  <si>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</si>
  <si>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</si>
  <si>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</si>
  <si>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</si>
  <si>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</si>
  <si>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</si>
  <si>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</si>
  <si>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</si>
  <si>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</si>
  <si>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</si>
  <si>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</si>
  <si>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</si>
  <si>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</si>
  <si>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</si>
  <si>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</si>
  <si>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</si>
  <si>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</si>
  <si>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</si>
  <si>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</si>
  <si>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</si>
  <si>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</si>
  <si>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</si>
  <si>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</si>
  <si>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</si>
  <si>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</si>
  <si>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</si>
  <si>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</si>
  <si>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</si>
  <si>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</si>
  <si>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</si>
  <si>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</si>
  <si>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</si>
  <si>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</si>
  <si>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</si>
  <si>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</si>
  <si>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</si>
  <si>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</si>
  <si>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</si>
  <si>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</si>
  <si>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</si>
  <si>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</si>
  <si>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</si>
  <si>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</si>
  <si>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</si>
  <si>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</si>
  <si>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</si>
  <si>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</si>
  <si>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</si>
  <si>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</si>
  <si>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</si>
  <si>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</si>
  <si>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</si>
  <si>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</si>
  <si>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</si>
  <si>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</si>
  <si>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</si>
  <si>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</si>
  <si>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</si>
  <si>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</si>
  <si>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</si>
  <si>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</si>
  <si>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</si>
  <si>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</si>
  <si>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</si>
  <si>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</si>
  <si>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</si>
  <si>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</si>
  <si>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</si>
  <si>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</si>
  <si>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</si>
  <si>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</si>
  <si>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</si>
  <si>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</si>
  <si>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</si>
  <si>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</si>
  <si>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</si>
  <si>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</si>
  <si>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</si>
  <si>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</si>
  <si>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</si>
  <si>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</si>
  <si>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</si>
  <si>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</si>
  <si>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</si>
  <si>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</si>
  <si>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</si>
  <si>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</si>
  <si>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</si>
  <si>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</si>
  <si>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</si>
  <si>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</si>
  <si>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</si>
  <si>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</si>
  <si>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</si>
  <si>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</si>
  <si>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</si>
  <si>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</si>
  <si>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</si>
  <si>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</si>
  <si>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</si>
  <si>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</si>
  <si>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</si>
  <si>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</si>
  <si>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</si>
  <si>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</si>
  <si>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</si>
  <si>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</si>
  <si>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</si>
  <si>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</si>
  <si>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</si>
  <si>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</si>
  <si>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</si>
  <si>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</si>
  <si>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</si>
  <si>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</si>
  <si>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</si>
  <si>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</si>
  <si>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</si>
  <si>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</si>
  <si>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</si>
  <si>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</si>
  <si>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</si>
  <si>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</si>
  <si>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</si>
  <si>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</si>
  <si>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</si>
  <si>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</si>
  <si>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</si>
  <si>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</si>
  <si>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</si>
  <si>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</si>
  <si>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</si>
  <si>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</si>
  <si>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</si>
  <si>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</si>
  <si>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</si>
  <si>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</si>
  <si>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</si>
  <si>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</si>
  <si>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</si>
  <si>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</si>
  <si>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</si>
  <si>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</si>
  <si>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</si>
  <si>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</si>
  <si>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</si>
  <si>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</si>
  <si>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</si>
  <si>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</si>
  <si>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</si>
  <si>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</si>
  <si>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</si>
  <si>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</si>
  <si>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</si>
  <si>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</si>
  <si>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</si>
  <si>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</si>
  <si>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</si>
  <si>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</si>
  <si>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</si>
  <si>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</si>
  <si>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</si>
  <si>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</si>
  <si>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</si>
  <si>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</si>
  <si>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</si>
  <si>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</si>
  <si>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</si>
  <si>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</si>
  <si>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</si>
  <si>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</si>
  <si>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</si>
  <si>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</si>
  <si>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</si>
  <si>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</si>
  <si>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</si>
  <si>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</si>
  <si>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</si>
  <si>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</si>
  <si>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</si>
  <si>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</si>
  <si>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</si>
  <si>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</si>
  <si>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</si>
  <si>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</si>
  <si>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</si>
  <si>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</si>
  <si>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</si>
  <si>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</si>
  <si>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</si>
  <si>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</si>
  <si>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</si>
  <si>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</si>
  <si>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</si>
  <si>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</si>
  <si>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</si>
  <si>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</si>
  <si>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</si>
  <si>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</si>
  <si>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</si>
  <si>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</si>
  <si>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</si>
  <si>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</si>
  <si>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</si>
  <si>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</si>
  <si>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</si>
  <si>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</si>
  <si>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</si>
  <si>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</si>
  <si>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</si>
  <si>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</si>
  <si>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</si>
  <si>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</si>
  <si>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</si>
  <si>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</si>
  <si>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</si>
  <si>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</si>
  <si>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</si>
  <si>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</si>
  <si>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</si>
  <si>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</si>
  <si>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</si>
  <si>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</si>
  <si>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</si>
  <si>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</si>
  <si>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</si>
  <si>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</si>
  <si>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</si>
  <si>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</si>
  <si>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</si>
  <si>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</si>
  <si>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</si>
  <si>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</si>
  <si>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</si>
  <si>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</si>
  <si>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</si>
  <si>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</si>
  <si>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</si>
  <si>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</si>
  <si>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</si>
  <si>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</si>
  <si>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</si>
  <si>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</si>
  <si>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</si>
  <si>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</si>
  <si>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</si>
  <si>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</si>
  <si>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</si>
  <si>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</si>
  <si>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</si>
  <si>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</si>
  <si>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</si>
  <si>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</si>
  <si>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</si>
  <si>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</si>
  <si>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</si>
  <si>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</si>
  <si>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</si>
  <si>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</si>
  <si>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</si>
  <si>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</si>
  <si>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</si>
  <si>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</si>
  <si>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</si>
  <si>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</si>
  <si>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</si>
  <si>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</si>
  <si>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</si>
  <si>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</si>
  <si>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</si>
  <si>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</si>
  <si>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</si>
  <si>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</si>
  <si>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</si>
  <si>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</si>
  <si>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</si>
  <si>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</si>
  <si>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</si>
  <si>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</si>
  <si>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</si>
  <si>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</si>
  <si>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</si>
  <si>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</si>
  <si>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</si>
  <si>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</si>
  <si>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</si>
  <si>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</si>
  <si>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</si>
  <si>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</si>
  <si>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</si>
  <si>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</si>
  <si>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</si>
  <si>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</si>
  <si>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</si>
  <si>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</si>
  <si>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</si>
  <si>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</si>
  <si>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</si>
  <si>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</si>
  <si>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</si>
  <si>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</si>
  <si>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</si>
  <si>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</si>
  <si>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</si>
  <si>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</si>
  <si>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</si>
  <si>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</si>
  <si>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</si>
  <si>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</si>
  <si>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</si>
  <si>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</si>
  <si>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</si>
  <si>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</si>
  <si>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</si>
  <si>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</si>
  <si>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</si>
  <si>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</si>
  <si>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</si>
  <si>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</si>
  <si>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</si>
  <si>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</si>
  <si>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</si>
  <si>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</si>
  <si>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</si>
  <si>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</si>
  <si>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</si>
  <si>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</si>
  <si>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</si>
  <si>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</si>
  <si>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</si>
  <si>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</si>
  <si>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</si>
  <si>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</si>
  <si>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</si>
  <si>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</si>
  <si>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</si>
  <si>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</si>
  <si>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</si>
  <si>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</si>
  <si>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</si>
  <si>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</si>
  <si>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</si>
  <si>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</si>
  <si>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</si>
  <si>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</si>
  <si>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</si>
  <si>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</si>
  <si>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</si>
  <si>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</si>
  <si>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</si>
  <si>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</si>
  <si>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</si>
  <si>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</si>
  <si>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</si>
  <si>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</si>
  <si>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</si>
  <si>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</si>
  <si>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</si>
  <si>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</si>
  <si>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</si>
  <si>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</si>
  <si>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</si>
  <si>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</si>
  <si>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</si>
  <si>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</si>
  <si>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</si>
  <si>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</si>
  <si>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</si>
  <si>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</si>
  <si>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</si>
  <si>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</si>
  <si>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</si>
  <si>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</si>
  <si>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</si>
  <si>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</si>
  <si>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</si>
  <si>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</si>
  <si>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</si>
  <si>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</si>
  <si>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</si>
  <si>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</si>
  <si>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</si>
  <si>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</si>
  <si>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</si>
  <si>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</si>
  <si>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</si>
  <si>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</si>
  <si>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</si>
  <si>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</si>
  <si>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</si>
  <si>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</si>
  <si>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</si>
  <si>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</si>
  <si>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</si>
  <si>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</si>
  <si>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</si>
  <si>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</si>
  <si>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</si>
  <si>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</si>
  <si>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</si>
  <si>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</si>
  <si>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</si>
  <si>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</si>
  <si>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</si>
  <si>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</si>
  <si>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</si>
  <si>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</si>
  <si>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</si>
  <si>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</si>
  <si>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</si>
  <si>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</si>
  <si>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</si>
  <si>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</si>
  <si>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</si>
  <si>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</si>
  <si>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</si>
  <si>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</si>
  <si>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</si>
  <si>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</si>
  <si>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</si>
  <si>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</si>
  <si>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</si>
  <si>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</si>
  <si>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</si>
  <si>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</si>
  <si>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</si>
  <si>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</si>
  <si>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</si>
  <si>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</si>
  <si>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</si>
  <si>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</si>
  <si>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</si>
  <si>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</si>
  <si>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</si>
  <si>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</si>
  <si>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</si>
  <si>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</si>
  <si>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</si>
  <si>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</si>
  <si>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</si>
  <si>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</si>
  <si>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</si>
  <si>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</si>
  <si>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</si>
  <si>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</si>
  <si>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</si>
  <si>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</si>
  <si>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</si>
  <si>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</si>
  <si>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</si>
  <si>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</si>
  <si>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</si>
  <si>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</si>
  <si>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</si>
  <si>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</si>
  <si>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</si>
  <si>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</si>
  <si>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</si>
  <si>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</si>
  <si>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</si>
  <si>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</si>
  <si>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</si>
  <si>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</si>
  <si>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</si>
  <si>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</si>
  <si>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</si>
  <si>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</si>
  <si>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</si>
  <si>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</si>
  <si>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</si>
  <si>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</si>
  <si>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</si>
  <si>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</si>
  <si>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</si>
  <si>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</si>
  <si>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</si>
  <si>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</si>
  <si>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</si>
  <si>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</si>
  <si>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</si>
  <si>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</si>
  <si>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</si>
  <si>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</si>
  <si>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</si>
  <si>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</si>
  <si>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</si>
  <si>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</si>
  <si>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</si>
  <si>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</si>
  <si>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</si>
  <si>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</si>
  <si>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</si>
  <si>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</si>
  <si>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</si>
  <si>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</si>
  <si>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</si>
  <si>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</si>
  <si>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</si>
  <si>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</si>
  <si>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</si>
  <si>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</si>
  <si>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</si>
  <si>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</si>
  <si>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</si>
  <si>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</si>
  <si>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</si>
  <si>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</si>
  <si>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</si>
  <si>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</si>
  <si>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</si>
  <si>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</si>
  <si>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</si>
  <si>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</si>
  <si>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</si>
  <si>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</si>
  <si>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</si>
  <si>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</si>
  <si>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</si>
  <si>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</si>
  <si>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</si>
  <si>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</si>
  <si>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</si>
  <si>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</si>
  <si>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</si>
  <si>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</si>
  <si>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</si>
  <si>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</si>
  <si>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</si>
  <si>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</si>
  <si>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</si>
  <si>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</si>
  <si>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</si>
  <si>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</si>
  <si>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</si>
  <si>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</si>
  <si>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</si>
  <si>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</si>
  <si>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</si>
  <si>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</si>
  <si>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</si>
  <si>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</si>
  <si>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</si>
  <si>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</si>
  <si>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</si>
  <si>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</si>
  <si>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</si>
  <si>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</si>
  <si>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</si>
  <si>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</si>
  <si>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</si>
  <si>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</si>
  <si>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</si>
  <si>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</si>
  <si>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</si>
  <si>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</si>
  <si>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</si>
  <si>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</si>
  <si>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</si>
  <si>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</si>
  <si>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</si>
  <si>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</si>
  <si>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</si>
  <si>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</si>
  <si>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</si>
  <si>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</si>
  <si>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</si>
  <si>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</si>
  <si>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</si>
  <si>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</si>
  <si>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</si>
  <si>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</si>
  <si>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</si>
  <si>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</si>
  <si>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</si>
  <si>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</si>
  <si>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</si>
  <si>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</si>
  <si>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</si>
  <si>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</si>
  <si>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</si>
  <si>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</si>
  <si>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</si>
  <si>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</si>
  <si>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</si>
  <si>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</si>
  <si>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</si>
  <si>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</si>
  <si>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</si>
  <si>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</si>
  <si>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</si>
  <si>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</si>
  <si>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</si>
  <si>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</si>
  <si>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</si>
  <si>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</si>
  <si>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</si>
  <si>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</si>
  <si>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</si>
  <si>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</si>
  <si>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</si>
  <si>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</si>
  <si>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</si>
  <si>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</si>
  <si>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</si>
  <si>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</si>
  <si>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</si>
  <si>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</si>
  <si>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</si>
  <si>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</si>
  <si>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</si>
  <si>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</si>
  <si>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</si>
  <si>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</si>
  <si>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</si>
  <si>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</si>
  <si>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</si>
  <si>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</si>
  <si>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</si>
  <si>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</si>
  <si>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</si>
  <si>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</si>
  <si>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</si>
  <si>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</si>
  <si>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</si>
  <si>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</si>
  <si>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</si>
  <si>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</si>
  <si>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</si>
  <si>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</si>
  <si>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</si>
  <si>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</si>
  <si>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</si>
  <si>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</si>
  <si>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</si>
  <si>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</si>
  <si>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</si>
  <si>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</si>
  <si>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</si>
  <si>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</si>
  <si>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</si>
  <si>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</si>
  <si>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</si>
  <si>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</si>
  <si>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</si>
  <si>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</si>
  <si>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</si>
  <si>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</si>
  <si>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</si>
  <si>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</si>
  <si>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</si>
  <si>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</si>
  <si>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</si>
  <si>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</si>
  <si>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</si>
  <si>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</si>
  <si>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</si>
  <si>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</si>
  <si>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</si>
  <si>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</si>
  <si>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</si>
  <si>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</si>
  <si>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</si>
  <si>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</si>
  <si>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</si>
  <si>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</si>
  <si>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</si>
  <si>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</si>
  <si>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</si>
  <si>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</si>
  <si>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</si>
  <si>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</si>
  <si>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</si>
  <si>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</si>
  <si>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</si>
  <si>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</si>
  <si>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</si>
  <si>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</si>
  <si>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</si>
  <si>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</si>
  <si>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</si>
  <si>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</si>
  <si>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</si>
  <si>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</si>
  <si>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</si>
  <si>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</si>
  <si>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</si>
  <si>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</si>
  <si>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</si>
  <si>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</si>
  <si>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</si>
  <si>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</si>
  <si>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</si>
  <si>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</si>
  <si>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</si>
  <si>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</si>
  <si>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</si>
  <si>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</si>
  <si>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</si>
  <si>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</si>
  <si>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</si>
  <si>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</si>
  <si>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</si>
  <si>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</si>
  <si>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</si>
  <si>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</si>
  <si>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</si>
  <si>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</si>
  <si>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</si>
  <si>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</si>
  <si>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</si>
  <si>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</si>
  <si>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</si>
  <si>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</si>
  <si>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</si>
  <si>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</si>
  <si>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</si>
  <si>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</si>
  <si>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</si>
  <si>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</si>
  <si>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</si>
  <si>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</si>
  <si>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</si>
  <si>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</si>
  <si>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</si>
  <si>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</si>
  <si>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</si>
  <si>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</si>
  <si>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</si>
  <si>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</si>
  <si>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</si>
  <si>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</si>
  <si>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</si>
  <si>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</si>
  <si>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</si>
  <si>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</si>
  <si>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</si>
  <si>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</si>
  <si>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</si>
  <si>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</si>
  <si>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</si>
  <si>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</si>
  <si>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</si>
  <si>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</si>
  <si>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</si>
  <si>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</si>
  <si>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</si>
  <si>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</si>
  <si>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</si>
  <si>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</si>
  <si>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</si>
  <si>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</si>
  <si>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</si>
  <si>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</si>
  <si>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</si>
  <si>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</si>
  <si>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</si>
  <si>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</si>
  <si>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</si>
  <si>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</si>
  <si>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</si>
  <si>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</si>
  <si>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</si>
  <si>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</si>
  <si>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</si>
  <si>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</si>
  <si>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</si>
  <si>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</si>
  <si>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</si>
  <si>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</si>
  <si>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</si>
  <si>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</si>
  <si>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</si>
  <si>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</si>
  <si>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</si>
  <si>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</si>
  <si>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</si>
  <si>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</si>
  <si>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</si>
  <si>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</si>
  <si>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</si>
  <si>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</si>
  <si>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</si>
  <si>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</si>
  <si>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</si>
  <si>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</si>
  <si>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</si>
  <si>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</si>
  <si>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</si>
  <si>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</si>
  <si>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</si>
  <si>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</si>
  <si>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</si>
  <si>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</si>
  <si>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</si>
  <si>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</si>
  <si>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</si>
  <si>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</si>
  <si>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</si>
  <si>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</si>
  <si>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</si>
  <si>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</si>
  <si>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</si>
  <si>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</si>
  <si>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</si>
  <si>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</si>
  <si>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</si>
  <si>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</si>
  <si>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</si>
  <si>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</si>
  <si>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</si>
  <si>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</si>
  <si>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</si>
  <si>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</si>
  <si>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</si>
  <si>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</si>
  <si>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</si>
  <si>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</si>
  <si>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</si>
  <si>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</si>
  <si>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</si>
  <si>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</si>
  <si>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</si>
  <si>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</si>
  <si>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</si>
  <si>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</si>
  <si>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</si>
  <si>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</si>
  <si>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</si>
  <si>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</si>
  <si>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</si>
  <si>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</si>
  <si>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</si>
  <si>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</si>
  <si>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</si>
  <si>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</si>
  <si>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</si>
  <si>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</si>
  <si>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</si>
  <si>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</si>
  <si>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</si>
  <si>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</si>
  <si>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</si>
  <si>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</si>
  <si>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</si>
  <si>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</si>
  <si>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</si>
  <si>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</si>
  <si>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</si>
  <si>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</si>
  <si>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</si>
  <si>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</si>
  <si>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</si>
  <si>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</si>
  <si>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</si>
  <si>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</si>
  <si>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</si>
  <si>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</si>
  <si>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</si>
  <si>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</si>
  <si>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</si>
  <si>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</si>
  <si>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</si>
  <si>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</si>
  <si>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</si>
  <si>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</si>
  <si>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</si>
  <si>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</si>
  <si>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</si>
  <si>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</si>
  <si>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</si>
  <si>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</si>
  <si>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</si>
  <si>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</si>
  <si>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</si>
  <si>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</si>
  <si>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</si>
  <si>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</si>
  <si>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</si>
  <si>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</si>
  <si>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</si>
  <si>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</si>
  <si>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</si>
  <si>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</si>
  <si>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</si>
  <si>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</si>
  <si>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</si>
  <si>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</si>
  <si>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</si>
  <si>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</si>
  <si>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</si>
  <si>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</si>
  <si>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</si>
  <si>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</si>
  <si>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</si>
  <si>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</si>
  <si>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</si>
  <si>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</si>
  <si>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</si>
  <si>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</si>
  <si>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</si>
  <si>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</si>
  <si>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</si>
  <si>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</si>
  <si>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</si>
  <si>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</si>
  <si>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</si>
  <si>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</si>
  <si>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</si>
  <si>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</si>
  <si>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</si>
  <si>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</si>
  <si>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</si>
  <si>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</si>
  <si>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</si>
  <si>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</si>
  <si>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</si>
  <si>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</si>
  <si>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</si>
  <si>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</si>
  <si>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</si>
  <si>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</si>
  <si>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</si>
  <si>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</si>
  <si>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</si>
  <si>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</si>
  <si>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</si>
  <si>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</si>
  <si>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</si>
  <si>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</si>
  <si>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</si>
  <si>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</si>
  <si>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</si>
  <si>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</si>
  <si>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</si>
  <si>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</si>
  <si>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</si>
  <si>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</si>
  <si>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</si>
  <si>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</si>
  <si>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</si>
  <si>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</si>
  <si>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</si>
  <si>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</si>
  <si>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</si>
  <si>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</si>
  <si>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</si>
  <si>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</si>
  <si>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</si>
  <si>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</si>
  <si>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</si>
  <si>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</si>
  <si>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</si>
  <si>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</si>
  <si>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</si>
  <si>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</si>
  <si>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</si>
  <si>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</si>
  <si>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</si>
  <si>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</si>
  <si>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</si>
  <si>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</si>
  <si>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</si>
  <si>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</si>
  <si>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</si>
  <si>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</si>
  <si>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</si>
  <si>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</si>
  <si>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</si>
  <si>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</si>
  <si>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</si>
  <si>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</si>
  <si>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</si>
  <si>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</si>
  <si>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</si>
  <si>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</si>
  <si>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</si>
  <si>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</si>
  <si>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</si>
  <si>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</si>
  <si>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</si>
  <si>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</si>
  <si>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</si>
  <si>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</si>
  <si>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</si>
  <si>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</si>
  <si>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</si>
  <si>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</si>
  <si>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</si>
  <si>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</si>
  <si>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</si>
  <si>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</si>
  <si>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</si>
  <si>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</si>
  <si>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</si>
  <si>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</si>
  <si>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</si>
  <si>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</si>
  <si>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</si>
  <si>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</si>
  <si>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</si>
  <si>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</si>
  <si>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</si>
  <si>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</si>
  <si>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</si>
  <si>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</si>
  <si>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</si>
  <si>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</si>
  <si>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</si>
  <si>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</si>
  <si>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</si>
  <si>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</si>
  <si>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</si>
  <si>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</si>
  <si>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</si>
  <si>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</si>
  <si>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</si>
  <si>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</si>
  <si>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</si>
  <si>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</si>
  <si>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</si>
  <si>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</si>
  <si>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</si>
  <si>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</si>
  <si>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</si>
  <si>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</si>
  <si>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</si>
  <si>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</si>
  <si>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</si>
  <si>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</si>
  <si>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</si>
  <si>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</si>
  <si>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</si>
  <si>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</si>
  <si>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</si>
  <si>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</si>
  <si>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</si>
  <si>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</si>
  <si>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</si>
  <si>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</si>
  <si>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</si>
  <si>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</si>
  <si>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</si>
  <si>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</si>
  <si>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</si>
  <si>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</si>
  <si>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</si>
  <si>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</si>
  <si>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</si>
  <si>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</si>
  <si>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</si>
  <si>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</si>
  <si>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</si>
  <si>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</si>
  <si>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</si>
  <si>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</si>
  <si>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</si>
  <si>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</si>
  <si>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</si>
  <si>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</si>
  <si>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</si>
  <si>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</si>
  <si>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</si>
  <si>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</si>
  <si>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</si>
  <si>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</si>
  <si>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</si>
  <si>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</si>
  <si>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</si>
  <si>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</si>
  <si>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</si>
  <si>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</si>
  <si>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</si>
  <si>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</si>
  <si>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</si>
  <si>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</si>
  <si>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</si>
  <si>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</si>
  <si>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</si>
  <si>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</si>
  <si>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</si>
  <si>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</si>
  <si>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</si>
  <si>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</si>
  <si>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</si>
  <si>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</si>
  <si>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</si>
  <si>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</si>
  <si>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</si>
  <si>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</si>
  <si>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</si>
  <si>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</si>
  <si>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</si>
  <si>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</si>
  <si>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</si>
  <si>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</si>
  <si>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</si>
  <si>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</si>
  <si>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</si>
  <si>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</si>
  <si>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</si>
  <si>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</si>
  <si>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</si>
  <si>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</si>
  <si>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</si>
  <si>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</si>
  <si>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</si>
  <si>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</si>
  <si>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</si>
  <si>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</si>
  <si>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</si>
  <si>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</si>
  <si>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</si>
  <si>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</si>
  <si>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</si>
  <si>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</si>
  <si>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</si>
  <si>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</si>
  <si>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</si>
  <si>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</si>
  <si>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</si>
  <si>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</si>
  <si>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</si>
  <si>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</si>
  <si>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</si>
  <si>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</si>
  <si>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</si>
  <si>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</si>
  <si>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</si>
  <si>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</si>
  <si>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</si>
  <si>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</si>
  <si>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</si>
  <si>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</si>
  <si>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</si>
  <si>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</si>
  <si>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</si>
  <si>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</si>
  <si>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</si>
  <si>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</si>
  <si>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</si>
  <si>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</si>
  <si>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</si>
  <si>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</si>
  <si>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</si>
  <si>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</si>
  <si>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</si>
  <si>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</si>
  <si>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</si>
  <si>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</si>
  <si>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</si>
  <si>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</si>
  <si>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</si>
  <si>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</si>
  <si>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</si>
  <si>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</si>
  <si>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</si>
  <si>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</si>
  <si>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</si>
  <si>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</si>
  <si>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</si>
  <si>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</si>
  <si>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</si>
  <si>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</si>
  <si>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</si>
  <si>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</si>
  <si>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</si>
  <si>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</si>
  <si>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</si>
  <si>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</si>
  <si>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</si>
  <si>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</si>
  <si>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</si>
  <si>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</si>
  <si>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</si>
  <si>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</si>
  <si>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</si>
  <si>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</si>
  <si>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</si>
  <si>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</si>
  <si>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</si>
  <si>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</si>
  <si>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</si>
  <si>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</si>
  <si>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</si>
  <si>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</si>
  <si>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</si>
  <si>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</si>
  <si>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</si>
  <si>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</si>
  <si>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</si>
  <si>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</si>
  <si>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</si>
  <si>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</si>
  <si>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</si>
  <si>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</si>
  <si>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</si>
  <si>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</si>
  <si>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</si>
  <si>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</si>
  <si>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</si>
  <si>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</si>
  <si>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</si>
  <si>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</si>
  <si>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</si>
  <si>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</si>
  <si>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</si>
  <si>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</si>
  <si>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</si>
  <si>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</si>
  <si>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</si>
  <si>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</si>
  <si>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</si>
  <si>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</si>
  <si>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</si>
  <si>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</si>
  <si>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</si>
  <si>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</si>
  <si>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</si>
  <si>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</si>
  <si>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</si>
  <si>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</si>
  <si>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</si>
  <si>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</si>
  <si>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</si>
  <si>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</si>
  <si>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</si>
  <si>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</si>
  <si>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</si>
  <si>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</si>
  <si>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</si>
  <si>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</si>
  <si>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</si>
  <si>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</si>
  <si>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</si>
  <si>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</si>
  <si>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</si>
  <si>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</si>
  <si>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</si>
  <si>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</si>
  <si>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</si>
  <si>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</si>
  <si>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</si>
  <si>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</si>
  <si>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</si>
  <si>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</si>
  <si>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</si>
  <si>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</si>
  <si>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</si>
  <si>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</si>
  <si>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</si>
  <si>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</si>
  <si>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</si>
  <si>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</si>
  <si>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</si>
  <si>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</si>
  <si>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</si>
  <si>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</si>
  <si>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</si>
  <si>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</si>
  <si>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</si>
  <si>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</si>
  <si>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</si>
  <si>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</si>
  <si>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</si>
  <si>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</si>
  <si>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</si>
  <si>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</si>
  <si>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</si>
  <si>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</si>
  <si>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</si>
  <si>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</si>
  <si>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</si>
  <si>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</si>
  <si>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</si>
  <si>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</si>
  <si>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</si>
  <si>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</si>
  <si>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</si>
  <si>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</si>
  <si>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</si>
  <si>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</si>
  <si>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</si>
  <si>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</si>
  <si>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</si>
  <si>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</si>
  <si>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</si>
  <si>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</si>
  <si>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</si>
  <si>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</si>
  <si>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</si>
  <si>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</si>
  <si>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</si>
  <si>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</si>
  <si>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</si>
  <si>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</si>
  <si>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</si>
  <si>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</si>
  <si>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</si>
  <si>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</si>
  <si>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</si>
  <si>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</si>
  <si>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</si>
  <si>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</si>
  <si>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</si>
  <si>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</si>
  <si>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</si>
  <si>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</si>
  <si>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</si>
  <si>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</si>
  <si>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</si>
  <si>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</si>
  <si>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</si>
  <si>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</si>
  <si>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</si>
  <si>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</si>
  <si>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</si>
  <si>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</si>
  <si>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</si>
  <si>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</si>
  <si>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</si>
  <si>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</si>
  <si>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</si>
  <si>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</si>
  <si>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</si>
  <si>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</si>
  <si>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</si>
  <si>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</si>
  <si>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</si>
  <si>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</si>
  <si>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</si>
  <si>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</si>
  <si>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</si>
  <si>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</si>
  <si>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</si>
  <si>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</si>
  <si>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</si>
  <si>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</si>
  <si>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</si>
  <si>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</si>
  <si>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</si>
  <si>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</si>
  <si>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</si>
  <si>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</si>
  <si>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</si>
  <si>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</si>
  <si>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</si>
  <si>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</si>
  <si>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</si>
  <si>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</si>
  <si>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</si>
  <si>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</si>
  <si>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</si>
  <si>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</si>
  <si>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</si>
  <si>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</si>
  <si>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</si>
  <si>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</si>
  <si>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</si>
  <si>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</si>
  <si>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</si>
  <si>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</si>
  <si>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</si>
  <si>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</si>
  <si>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</si>
  <si>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</si>
  <si>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</si>
  <si>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</si>
  <si>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</si>
  <si>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</si>
  <si>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</si>
  <si>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</si>
  <si>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</si>
  <si>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</si>
  <si>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</si>
  <si>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</si>
  <si>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</si>
  <si>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</si>
  <si>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</si>
  <si>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</si>
  <si>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</si>
  <si>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</si>
  <si>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</si>
  <si>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</si>
  <si>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</si>
  <si>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</si>
  <si>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</si>
  <si>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</si>
  <si>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</si>
  <si>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</si>
  <si>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</si>
  <si>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</si>
  <si>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</si>
  <si>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</si>
  <si>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</si>
  <si>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</si>
  <si>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</si>
  <si>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</si>
  <si>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</si>
  <si>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</si>
  <si>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</si>
  <si>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</si>
  <si>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</si>
  <si>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</si>
  <si>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</si>
  <si>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</si>
  <si>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</si>
  <si>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</si>
  <si>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</si>
  <si>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</si>
  <si>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</si>
  <si>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</si>
  <si>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</si>
  <si>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</si>
  <si>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</si>
  <si>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</si>
  <si>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</si>
  <si>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</si>
  <si>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</si>
  <si>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</si>
  <si>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</si>
  <si>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</si>
  <si>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</si>
  <si>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</si>
  <si>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</si>
  <si>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</si>
  <si>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</si>
  <si>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</si>
  <si>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</si>
  <si>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</si>
  <si>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</si>
  <si>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</si>
  <si>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</si>
  <si>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</si>
  <si>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</si>
  <si>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</si>
  <si>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</si>
  <si>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</si>
  <si>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</si>
  <si>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</si>
  <si>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</si>
  <si>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</si>
  <si>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</si>
  <si>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</si>
  <si>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</si>
  <si>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</si>
  <si>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</si>
  <si>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</si>
  <si>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</si>
  <si>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</si>
  <si>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</si>
  <si>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</si>
  <si>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</si>
  <si>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</si>
  <si>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</si>
  <si>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</si>
  <si>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</si>
  <si>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</si>
  <si>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</si>
  <si>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</si>
  <si>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</si>
  <si>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</si>
  <si>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</si>
  <si>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</si>
  <si>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</si>
  <si>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</si>
  <si>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</si>
  <si>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</si>
  <si>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</si>
  <si>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</si>
  <si>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</si>
  <si>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</si>
  <si>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</si>
  <si>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</si>
  <si>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</si>
  <si>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</si>
  <si>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</si>
  <si>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</si>
  <si>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</si>
  <si>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</si>
  <si>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</si>
  <si>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</si>
  <si>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</si>
  <si>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</si>
  <si>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</si>
  <si>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</si>
  <si>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</si>
  <si>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</si>
  <si>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</si>
  <si>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</si>
  <si>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</si>
  <si>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</si>
  <si>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</si>
  <si>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</si>
  <si>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</si>
  <si>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</si>
  <si>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</si>
  <si>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</si>
  <si>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</si>
  <si>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</si>
  <si>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</si>
  <si>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</si>
  <si>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</si>
  <si>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</si>
  <si>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</si>
  <si>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</si>
  <si>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</si>
  <si>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</si>
  <si>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</si>
  <si>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</si>
  <si>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</si>
  <si>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</si>
  <si>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</si>
  <si>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</si>
  <si>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</si>
  <si>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</si>
  <si>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</si>
  <si>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</si>
  <si>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</si>
  <si>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</si>
  <si>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</si>
  <si>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</si>
  <si>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</si>
  <si>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</si>
  <si>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</si>
  <si>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</si>
  <si>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</si>
  <si>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</si>
  <si>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</si>
  <si>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</si>
  <si>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</si>
  <si>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</si>
  <si>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</si>
  <si>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</si>
  <si>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</si>
  <si>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</si>
  <si>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</si>
  <si>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</si>
  <si>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</si>
  <si>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</si>
  <si>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</si>
  <si>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</si>
  <si>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</si>
  <si>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</si>
  <si>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</si>
  <si>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</si>
  <si>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</si>
  <si>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</si>
  <si>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</si>
  <si>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</si>
  <si>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</si>
  <si>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</si>
  <si>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</si>
  <si>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</si>
  <si>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</si>
  <si>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</si>
  <si>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</si>
  <si>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</si>
  <si>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</si>
  <si>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</si>
  <si>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</si>
  <si>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</si>
  <si>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</si>
  <si>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</si>
  <si>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</si>
  <si>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</si>
  <si>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</si>
  <si>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</si>
  <si>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</si>
  <si>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</si>
  <si>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</si>
  <si>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</si>
  <si>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</si>
  <si>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</si>
  <si>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</si>
  <si>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</si>
  <si>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</si>
  <si>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</si>
  <si>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</si>
  <si>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</si>
  <si>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</si>
  <si>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</si>
  <si>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</si>
  <si>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</si>
  <si>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</si>
  <si>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</si>
  <si>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</si>
  <si>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</si>
  <si>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</si>
  <si>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</si>
  <si>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</si>
  <si>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</si>
  <si>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</si>
  <si>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</si>
  <si>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</si>
  <si>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</si>
  <si>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</si>
  <si>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</si>
  <si>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</si>
  <si>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</si>
  <si>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</si>
  <si>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</si>
  <si>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</si>
  <si>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</si>
  <si>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</si>
  <si>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</si>
  <si>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</si>
  <si>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</si>
  <si>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</si>
  <si>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</si>
  <si>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</si>
  <si>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</si>
  <si>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</si>
  <si>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</si>
  <si>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</si>
  <si>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</si>
  <si>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</si>
  <si>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</si>
  <si>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</si>
  <si>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</si>
  <si>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</si>
  <si>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</si>
  <si>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</si>
  <si>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</si>
  <si>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</si>
  <si>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</si>
  <si>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</si>
  <si>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</si>
  <si>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</si>
  <si>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</si>
  <si>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</si>
  <si>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</si>
  <si>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</si>
  <si>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</si>
  <si>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</si>
  <si>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</si>
  <si>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</si>
  <si>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</si>
  <si>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</si>
  <si>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</si>
  <si>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</si>
  <si>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</si>
  <si>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</si>
  <si>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</si>
  <si>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</si>
  <si>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</si>
  <si>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</si>
  <si>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</si>
  <si>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</si>
  <si>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</si>
  <si>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</si>
  <si>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</si>
  <si>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</si>
  <si>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</si>
  <si>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</si>
  <si>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</si>
  <si>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</si>
  <si>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</si>
  <si>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</si>
  <si>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</si>
  <si>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</si>
  <si>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</si>
  <si>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</si>
  <si>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</si>
  <si>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</si>
  <si>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</si>
  <si>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</si>
  <si>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</si>
  <si>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</si>
  <si>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</si>
  <si>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</si>
  <si>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</si>
  <si>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</si>
  <si>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</si>
  <si>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</si>
  <si>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</si>
  <si>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</si>
  <si>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</si>
  <si>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</si>
  <si>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</si>
  <si>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</si>
  <si>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</si>
  <si>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</si>
  <si>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</si>
  <si>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</si>
  <si>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</si>
  <si>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</si>
  <si>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</si>
  <si>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</si>
  <si>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</si>
  <si>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</si>
  <si>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</si>
  <si>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</si>
  <si>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</si>
  <si>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</si>
  <si>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</si>
  <si>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</si>
  <si>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</si>
  <si>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</si>
  <si>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</si>
  <si>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</si>
  <si>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</si>
  <si>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</si>
  <si>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</si>
  <si>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</si>
  <si>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</si>
  <si>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</si>
  <si>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</si>
  <si>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</si>
  <si>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</si>
  <si>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</si>
  <si>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</si>
  <si>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</si>
  <si>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</si>
  <si>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</si>
  <si>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</si>
  <si>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</si>
  <si>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</si>
  <si>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</si>
  <si>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</si>
  <si>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</si>
  <si>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</si>
  <si>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</si>
  <si>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</si>
  <si>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</si>
  <si>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</si>
  <si>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</si>
  <si>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</si>
  <si>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</si>
  <si>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</si>
  <si>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</si>
  <si>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</si>
  <si>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</si>
  <si>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</si>
  <si>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</si>
  <si>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</si>
  <si>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</si>
  <si>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</si>
  <si>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</si>
  <si>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</si>
  <si>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</si>
  <si>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</si>
  <si>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</si>
  <si>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</si>
  <si>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</si>
  <si>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</si>
  <si>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</si>
  <si>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</si>
  <si>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</si>
  <si>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</si>
  <si>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</si>
  <si>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</si>
  <si>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</si>
  <si>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</si>
  <si>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</si>
  <si>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</si>
  <si>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</si>
  <si>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</si>
  <si>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</si>
  <si>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</si>
  <si>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</si>
  <si>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</si>
  <si>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</si>
  <si>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</si>
  <si>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</si>
  <si>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</si>
  <si>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</si>
  <si>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</si>
  <si>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</si>
  <si>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</si>
  <si>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</si>
  <si>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</si>
  <si>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</si>
  <si>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</si>
  <si>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</si>
  <si>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</si>
  <si>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</si>
  <si>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</si>
  <si>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</si>
  <si>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</si>
  <si>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</si>
  <si>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</si>
  <si>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</si>
  <si>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</si>
  <si>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</si>
  <si>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</si>
  <si>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</si>
  <si>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</si>
  <si>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</si>
  <si>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</si>
  <si>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</si>
  <si>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</si>
  <si>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</si>
  <si>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</si>
  <si>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</si>
  <si>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</si>
  <si>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</si>
  <si>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</si>
  <si>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</si>
  <si>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</si>
  <si>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</si>
  <si>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</si>
  <si>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</si>
  <si>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</si>
  <si>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</si>
  <si>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</si>
  <si>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</si>
  <si>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</si>
  <si>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</si>
  <si>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</si>
  <si>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</si>
  <si>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</si>
  <si>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</si>
  <si>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</si>
  <si>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</si>
  <si>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</si>
  <si>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</si>
  <si>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</si>
  <si>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</si>
  <si>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</si>
  <si>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</si>
  <si>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</si>
  <si>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</si>
  <si>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</si>
  <si>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</si>
  <si>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</si>
  <si>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</si>
  <si>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</si>
  <si>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</si>
  <si>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</si>
  <si>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</si>
  <si>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</si>
  <si>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</si>
  <si>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</si>
  <si>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</si>
  <si>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</si>
  <si>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</si>
  <si>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</si>
  <si>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</si>
  <si>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</si>
  <si>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</si>
  <si>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</si>
  <si>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</si>
  <si>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</si>
  <si>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</si>
  <si>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</si>
  <si>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</si>
  <si>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</si>
  <si>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</si>
  <si>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</si>
  <si>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</si>
  <si>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</si>
  <si>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</si>
  <si>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</si>
  <si>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</si>
  <si>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</si>
  <si>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</si>
  <si>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</si>
  <si>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</si>
  <si>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</si>
  <si>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</si>
  <si>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</si>
  <si>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</si>
  <si>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</si>
  <si>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</si>
  <si>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</si>
  <si>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</si>
  <si>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</si>
  <si>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</si>
  <si>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</si>
  <si>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</si>
  <si>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</si>
  <si>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</si>
  <si>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</si>
  <si>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</si>
  <si>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</si>
  <si>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</si>
  <si>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</si>
  <si>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</si>
  <si>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</si>
  <si>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</si>
  <si>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</si>
  <si>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</si>
  <si>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</si>
  <si>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</si>
  <si>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</si>
  <si>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</si>
  <si>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</si>
  <si>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</si>
  <si>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</si>
  <si>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</si>
  <si>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</si>
  <si>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</si>
  <si>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</si>
  <si>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</si>
  <si>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</si>
  <si>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</si>
  <si>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</si>
  <si>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</si>
  <si>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</si>
  <si>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</si>
  <si>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</si>
  <si>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</si>
  <si>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</si>
  <si>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</si>
  <si>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</si>
  <si>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</si>
  <si>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</si>
  <si>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</si>
  <si>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</si>
  <si>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</si>
  <si>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</si>
  <si>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</si>
  <si>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</si>
  <si>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</si>
  <si>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</si>
  <si>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</si>
  <si>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</si>
  <si>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</si>
  <si>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</si>
  <si>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</si>
  <si>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</si>
  <si>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</si>
  <si>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</si>
  <si>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</si>
  <si>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</si>
  <si>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</si>
  <si>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</si>
  <si>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</si>
  <si>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</si>
  <si>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</si>
  <si>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</si>
  <si>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</si>
  <si>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</si>
  <si>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</si>
  <si>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</si>
  <si>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</si>
  <si>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</si>
  <si>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</si>
  <si>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</si>
  <si>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</si>
  <si>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</si>
  <si>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</si>
  <si>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</si>
  <si>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</si>
  <si>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</si>
  <si>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</si>
  <si>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</si>
  <si>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</si>
  <si>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</si>
  <si>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</si>
  <si>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</si>
  <si>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</si>
  <si>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</si>
  <si>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</si>
  <si>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</si>
  <si>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</si>
  <si>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</si>
  <si>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</si>
  <si>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</si>
  <si>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</si>
  <si>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</si>
  <si>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</si>
  <si>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</si>
  <si>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</si>
  <si>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</si>
  <si>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</si>
  <si>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</si>
  <si>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</si>
  <si>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</si>
  <si>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</si>
  <si>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</si>
  <si>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</si>
  <si>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</si>
  <si>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</si>
  <si>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</si>
  <si>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</si>
  <si>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</si>
  <si>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</si>
  <si>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</si>
  <si>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</si>
  <si>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</si>
  <si>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</si>
  <si>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</si>
  <si>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</si>
  <si>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</si>
  <si>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</si>
  <si>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</si>
  <si>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</si>
  <si>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</si>
  <si>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</si>
  <si>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</si>
  <si>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</si>
  <si>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</si>
  <si>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</si>
  <si>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</si>
  <si>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</si>
  <si>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</si>
  <si>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</si>
  <si>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</si>
  <si>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</si>
  <si>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</si>
  <si>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</si>
  <si>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</si>
  <si>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</si>
  <si>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</si>
  <si>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</si>
  <si>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</si>
  <si>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</si>
  <si>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</si>
  <si>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</si>
  <si>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</si>
  <si>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</si>
  <si>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</si>
  <si>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</si>
  <si>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</si>
  <si>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</si>
  <si>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</si>
  <si>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</si>
  <si>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</si>
  <si>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</si>
  <si>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</si>
  <si>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</si>
  <si>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</si>
  <si>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</si>
  <si>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</si>
  <si>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</si>
  <si>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</si>
  <si>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</si>
  <si>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</si>
  <si>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</si>
  <si>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</si>
  <si>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</si>
  <si>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</si>
  <si>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</si>
  <si>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</si>
  <si>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</si>
  <si>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</si>
  <si>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</si>
  <si>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</si>
  <si>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</si>
  <si>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</si>
  <si>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</si>
  <si>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</si>
  <si>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</si>
  <si>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</si>
  <si>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</si>
  <si>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</si>
  <si>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</si>
  <si>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</si>
  <si>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</si>
  <si>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</si>
  <si>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</si>
  <si>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</si>
  <si>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</si>
  <si>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</si>
  <si>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</si>
  <si>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</si>
  <si>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</si>
  <si>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</si>
  <si>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</si>
  <si>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</si>
  <si>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</si>
  <si>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</si>
  <si>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</si>
  <si>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</si>
  <si>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</si>
  <si>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</si>
  <si>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</si>
  <si>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</si>
  <si>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</si>
  <si>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</si>
  <si>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</si>
  <si>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</si>
  <si>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</si>
  <si>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</si>
  <si>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</si>
  <si>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</si>
  <si>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</si>
  <si>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</si>
  <si>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</si>
  <si>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</si>
  <si>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</si>
  <si>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</si>
  <si>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</si>
  <si>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</si>
  <si>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</si>
  <si>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</si>
  <si>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</si>
  <si>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</si>
  <si>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</si>
  <si>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</si>
  <si>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</si>
  <si>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</si>
  <si>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</si>
  <si>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</si>
  <si>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</si>
  <si>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</si>
  <si>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</si>
  <si>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</si>
  <si>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</si>
  <si>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</si>
  <si>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</si>
  <si>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</si>
  <si>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</si>
  <si>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</si>
  <si>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</si>
  <si>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</si>
  <si>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</si>
  <si>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</si>
  <si>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</si>
  <si>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</si>
  <si>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</si>
  <si>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</si>
  <si>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</si>
  <si>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</si>
  <si>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</si>
  <si>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</si>
  <si>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</si>
  <si>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</si>
  <si>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</si>
  <si>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</si>
  <si>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</si>
  <si>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</si>
  <si>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</si>
  <si>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</si>
  <si>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</si>
  <si>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</si>
  <si>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</si>
  <si>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</si>
  <si>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</si>
  <si>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</si>
  <si>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</si>
  <si>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</si>
  <si>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</si>
  <si>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</si>
  <si>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</si>
  <si>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</si>
  <si>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</si>
  <si>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</si>
  <si>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</si>
  <si>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</si>
  <si>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</si>
  <si>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</si>
  <si>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</si>
  <si>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</si>
  <si>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</si>
  <si>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</si>
  <si>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</si>
  <si>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</si>
  <si>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</si>
  <si>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</si>
  <si>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</si>
  <si>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</si>
  <si>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</si>
  <si>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</si>
  <si>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</si>
  <si>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</si>
  <si>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</si>
  <si>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</si>
  <si>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</si>
  <si>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</si>
  <si>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</si>
  <si>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</si>
  <si>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</si>
  <si>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</si>
  <si>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</si>
  <si>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</si>
  <si>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</si>
  <si>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</si>
  <si>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</si>
  <si>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</si>
  <si>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</si>
  <si>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</si>
  <si>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</si>
  <si>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</si>
  <si>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</si>
  <si>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</si>
  <si>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</si>
  <si>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</si>
  <si>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</si>
  <si>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</si>
  <si>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</si>
  <si>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</si>
  <si>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</si>
  <si>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</si>
  <si>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</si>
  <si>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</si>
  <si>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</si>
  <si>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</si>
  <si>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</si>
  <si>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</si>
  <si>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</si>
  <si>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</si>
  <si>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</si>
  <si>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</si>
  <si>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</si>
  <si>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</si>
  <si>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</si>
  <si>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</si>
  <si>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</si>
  <si>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</si>
  <si>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</si>
  <si>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</si>
  <si>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</si>
  <si>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</si>
  <si>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</si>
  <si>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</si>
  <si>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</si>
  <si>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</si>
  <si>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</si>
  <si>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</si>
  <si>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</si>
  <si>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</si>
  <si>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</si>
  <si>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</si>
  <si>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</si>
  <si>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</si>
  <si>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</si>
  <si>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</si>
  <si>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</si>
  <si>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</si>
  <si>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</si>
  <si>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</si>
  <si>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</si>
  <si>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</si>
  <si>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</si>
  <si>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</si>
  <si>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</si>
  <si>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</si>
  <si>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</si>
  <si>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</si>
  <si>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</si>
  <si>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</si>
  <si>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</si>
  <si>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</si>
  <si>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</si>
  <si>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</si>
  <si>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</si>
  <si>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</si>
  <si>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</si>
  <si>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</si>
  <si>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</si>
  <si>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</si>
  <si>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</si>
  <si>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</si>
  <si>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</si>
  <si>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</si>
  <si>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</si>
  <si>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</si>
  <si>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</si>
  <si>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</si>
  <si>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</si>
  <si>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</si>
  <si>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</si>
  <si>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</si>
  <si>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</si>
  <si>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</si>
  <si>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</si>
  <si>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</si>
  <si>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</si>
  <si>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</si>
  <si>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</si>
  <si>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</si>
  <si>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</si>
  <si>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</si>
  <si>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</si>
  <si>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</si>
  <si>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</si>
  <si>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</si>
  <si>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</si>
  <si>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</si>
  <si>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</si>
  <si>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</si>
  <si>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</si>
  <si>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</si>
  <si>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</si>
  <si>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</si>
  <si>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</si>
  <si>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</si>
  <si>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</si>
  <si>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</si>
  <si>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</si>
  <si>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</si>
  <si>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</si>
  <si>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</si>
  <si>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</si>
  <si>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</si>
  <si>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</si>
  <si>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</si>
  <si>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</si>
  <si>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</si>
  <si>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</si>
  <si>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</si>
  <si>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</si>
  <si>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</si>
  <si>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</si>
  <si>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</si>
  <si>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</si>
  <si>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</si>
  <si>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</si>
  <si>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</si>
  <si>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</si>
  <si>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</si>
  <si>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</si>
  <si>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</si>
  <si>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</si>
  <si>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</si>
  <si>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</si>
  <si>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</si>
  <si>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</si>
  <si>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</si>
  <si>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</si>
  <si>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</si>
  <si>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</si>
  <si>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</si>
  <si>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</si>
  <si>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</si>
  <si>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</si>
  <si>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</si>
  <si>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</si>
  <si>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</si>
  <si>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</si>
  <si>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</si>
  <si>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</si>
  <si>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</si>
  <si>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</si>
  <si>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</si>
  <si>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</si>
  <si>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</si>
  <si>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</si>
  <si>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</si>
  <si>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</si>
  <si>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</si>
  <si>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</si>
  <si>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</si>
  <si>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</si>
  <si>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</si>
  <si>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</si>
  <si>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</si>
  <si>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</si>
  <si>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</si>
  <si>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</si>
  <si>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</si>
  <si>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</si>
  <si>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</si>
  <si>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</si>
  <si>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</si>
  <si>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</si>
  <si>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</si>
  <si>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</si>
  <si>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</si>
  <si>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</si>
  <si>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</si>
  <si>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</si>
  <si>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</si>
  <si>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</si>
  <si>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</si>
  <si>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</si>
  <si>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</si>
  <si>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</si>
  <si>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</si>
  <si>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</si>
  <si>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</si>
  <si>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</si>
  <si>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</si>
  <si>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</si>
  <si>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</si>
  <si>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</si>
  <si>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</si>
  <si>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</si>
  <si>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</si>
  <si>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</si>
  <si>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</si>
  <si>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</si>
  <si>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</si>
  <si>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</si>
  <si>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</si>
  <si>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</si>
  <si>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</si>
  <si>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</si>
  <si>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</si>
  <si>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</si>
  <si>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</si>
  <si>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</si>
  <si>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</si>
  <si>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</si>
  <si>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</si>
  <si>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</si>
  <si>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</si>
  <si>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</si>
  <si>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</si>
  <si>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</si>
  <si>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</si>
  <si>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</si>
  <si>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</si>
  <si>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</si>
  <si>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</si>
  <si>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</si>
  <si>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</si>
  <si>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</si>
  <si>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</si>
  <si>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</si>
  <si>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</si>
  <si>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</si>
  <si>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</si>
  <si>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</si>
  <si>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</si>
  <si>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</si>
  <si>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</si>
  <si>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</si>
  <si>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</si>
  <si>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</si>
  <si>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</si>
  <si>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</si>
  <si>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</si>
  <si>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</si>
  <si>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</si>
  <si>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</si>
  <si>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</si>
  <si>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</si>
  <si>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</si>
  <si>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</si>
  <si>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</si>
  <si>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</si>
  <si>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</si>
  <si>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</si>
  <si>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</si>
  <si>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</si>
  <si>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</si>
  <si>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</si>
  <si>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</si>
  <si>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</si>
  <si>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</si>
  <si>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</si>
  <si>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</si>
  <si>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</si>
  <si>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</si>
  <si>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</si>
  <si>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</si>
  <si>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</si>
  <si>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</si>
  <si>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</si>
  <si>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</si>
  <si>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</si>
  <si>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</si>
  <si>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</si>
  <si>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</si>
  <si>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</si>
  <si>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</si>
  <si>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</si>
  <si>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</si>
  <si>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</si>
  <si>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</si>
  <si>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</si>
  <si>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</si>
  <si>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</si>
  <si>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</si>
  <si>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</si>
  <si>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</si>
  <si>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</si>
  <si>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</si>
  <si>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</si>
  <si>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</si>
  <si>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</si>
  <si>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</si>
  <si>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</si>
  <si>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</si>
  <si>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</si>
  <si>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</si>
  <si>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</si>
  <si>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</si>
  <si>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</si>
  <si>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</si>
  <si>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</si>
  <si>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</si>
  <si>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</si>
  <si>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</si>
  <si>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</si>
  <si>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</si>
  <si>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</si>
  <si>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</si>
  <si>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</si>
  <si>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</si>
  <si>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</si>
  <si>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</si>
  <si>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</si>
  <si>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</si>
  <si>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</si>
  <si>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</si>
  <si>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</si>
  <si>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</si>
  <si>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</si>
  <si>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</si>
  <si>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</si>
  <si>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</si>
  <si>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</si>
  <si>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</si>
  <si>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</si>
  <si>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</si>
  <si>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</si>
  <si>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</si>
  <si>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</si>
  <si>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</si>
  <si>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</si>
  <si>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</si>
  <si>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</si>
  <si>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</si>
  <si>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</si>
  <si>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</si>
  <si>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</si>
  <si>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</si>
  <si>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</si>
  <si>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</si>
  <si>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</si>
  <si>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</si>
  <si>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</si>
  <si>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</si>
  <si>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</si>
  <si>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</si>
  <si>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</si>
  <si>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</si>
  <si>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</si>
  <si>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</si>
  <si>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</si>
  <si>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</si>
  <si>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</si>
  <si>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</si>
  <si>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</si>
  <si>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</si>
  <si>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</si>
  <si>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</si>
  <si>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</si>
  <si>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</si>
  <si>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</si>
  <si>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</si>
  <si>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</si>
  <si>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</si>
  <si>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</si>
  <si>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</si>
  <si>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</si>
  <si>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</si>
  <si>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</si>
  <si>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</si>
  <si>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</si>
  <si>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</si>
  <si>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</si>
  <si>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</si>
  <si>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</si>
  <si>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</si>
  <si>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</si>
  <si>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</si>
  <si>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</si>
  <si>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</si>
  <si>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</si>
  <si>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</si>
  <si>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</si>
  <si>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</si>
  <si>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</si>
  <si>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</si>
  <si>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</si>
  <si>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</si>
  <si>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</si>
  <si>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</si>
  <si>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</si>
  <si>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</si>
  <si>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</si>
  <si>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</si>
  <si>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</si>
  <si>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</si>
  <si>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</si>
  <si>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</si>
  <si>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</si>
  <si>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</si>
  <si>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</si>
  <si>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</si>
  <si>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</si>
  <si>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</si>
  <si>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</si>
  <si>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</si>
  <si>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</si>
  <si>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</si>
  <si>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</si>
  <si>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</si>
  <si>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</si>
  <si>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</si>
  <si>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</si>
  <si>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</si>
  <si>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</si>
  <si>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</si>
  <si>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</si>
  <si>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</si>
  <si>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</si>
  <si>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</si>
  <si>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</si>
  <si>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</si>
  <si>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</si>
  <si>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</si>
  <si>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</si>
  <si>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</si>
  <si>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</si>
  <si>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</si>
  <si>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</si>
  <si>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</si>
  <si>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</si>
  <si>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</si>
  <si>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</si>
  <si>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</si>
  <si>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</si>
  <si>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</si>
  <si>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</si>
  <si>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</si>
  <si>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</si>
  <si>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</si>
  <si>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</si>
  <si>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</si>
  <si>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</si>
  <si>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</si>
  <si>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</si>
  <si>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</si>
  <si>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</si>
  <si>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</si>
  <si>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</si>
  <si>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</si>
  <si>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</si>
  <si>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</si>
  <si>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</si>
  <si>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</si>
  <si>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</si>
  <si>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</si>
  <si>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</si>
  <si>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</si>
  <si>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</si>
  <si>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</si>
  <si>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</si>
  <si>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</si>
  <si>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</si>
  <si>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</si>
  <si>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</si>
  <si>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</si>
  <si>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</si>
  <si>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</si>
  <si>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</si>
  <si>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</si>
  <si>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</si>
  <si>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</si>
  <si>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</si>
  <si>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</si>
  <si>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</si>
  <si>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</si>
  <si>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</si>
  <si>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</si>
  <si>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</si>
  <si>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</si>
  <si>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</si>
  <si>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</si>
  <si>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</si>
  <si>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</si>
  <si>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</si>
  <si>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</si>
  <si>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</si>
  <si>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</si>
  <si>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</si>
  <si>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</si>
  <si>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</si>
  <si>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</si>
  <si>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</si>
  <si>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</si>
  <si>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</si>
  <si>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</si>
  <si>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</si>
  <si>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</si>
  <si>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</si>
  <si>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</si>
  <si>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</si>
  <si>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</si>
  <si>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</si>
  <si>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</si>
  <si>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</si>
  <si>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</si>
  <si>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</si>
  <si>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</si>
  <si>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</si>
  <si>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</si>
  <si>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</si>
  <si>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</si>
  <si>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</si>
  <si>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</si>
  <si>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</si>
  <si>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</si>
  <si>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</si>
  <si>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</si>
  <si>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</si>
  <si>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</si>
  <si>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</si>
  <si>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</si>
  <si>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</si>
  <si>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</si>
  <si>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</si>
  <si>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</si>
  <si>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</si>
  <si>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</si>
  <si>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</si>
  <si>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</si>
  <si>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</si>
  <si>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</si>
  <si>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</si>
  <si>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</si>
  <si>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</si>
  <si>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</si>
  <si>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</si>
  <si>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</si>
  <si>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</si>
  <si>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</si>
  <si>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</si>
  <si>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</si>
  <si>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</si>
  <si>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</si>
  <si>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</si>
  <si>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</si>
  <si>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</si>
  <si>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</si>
  <si>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</si>
  <si>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</si>
  <si>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</si>
  <si>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</si>
  <si>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</si>
  <si>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</si>
  <si>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</si>
  <si>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</si>
  <si>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</si>
  <si>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</si>
  <si>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</si>
  <si>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</si>
  <si>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</si>
  <si>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</si>
  <si>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</si>
  <si>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</si>
  <si>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</si>
  <si>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</si>
  <si>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</si>
  <si>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</si>
  <si>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</si>
  <si>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</si>
  <si>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</si>
  <si>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</si>
  <si>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</si>
  <si>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</si>
  <si>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</si>
  <si>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</si>
  <si>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</si>
  <si>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</si>
  <si>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</si>
  <si>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</si>
  <si>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</si>
  <si>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</si>
  <si>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</si>
  <si>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</si>
  <si>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</si>
  <si>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</si>
  <si>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</si>
  <si>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</si>
  <si>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</si>
  <si>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</si>
  <si>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</si>
  <si>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</si>
  <si>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</si>
  <si>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</si>
  <si>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</si>
  <si>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</si>
  <si>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</si>
  <si>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</si>
  <si>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</si>
  <si>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</si>
  <si>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</si>
  <si>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</si>
  <si>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</si>
  <si>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</si>
  <si>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</si>
  <si>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</si>
  <si>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</si>
  <si>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</si>
  <si>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</si>
  <si>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</si>
  <si>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</si>
  <si>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</si>
  <si>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</si>
  <si>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</si>
  <si>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</si>
  <si>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</si>
  <si>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</si>
  <si>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</si>
  <si>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</si>
  <si>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</si>
  <si>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</si>
  <si>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</si>
  <si>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</si>
  <si>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</si>
  <si>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</si>
  <si>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</si>
  <si>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</si>
  <si>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</si>
  <si>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</si>
  <si>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</si>
  <si>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</si>
  <si>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</si>
  <si>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</si>
  <si>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</si>
  <si>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</si>
  <si>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</si>
  <si>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</si>
  <si>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</si>
  <si>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</si>
  <si>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</si>
  <si>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</si>
  <si>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</si>
  <si>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</si>
  <si>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</si>
  <si>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</si>
  <si>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</si>
  <si>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</si>
  <si>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</si>
  <si>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</si>
  <si>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</si>
  <si>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</si>
  <si>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</si>
  <si>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</si>
  <si>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</si>
  <si>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</si>
  <si>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</si>
  <si>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</si>
  <si>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</si>
  <si>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</si>
  <si>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</si>
  <si>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</si>
  <si>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</si>
  <si>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</si>
  <si>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</si>
  <si>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</si>
  <si>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</si>
  <si>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</si>
  <si>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</si>
  <si>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</si>
  <si>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</si>
  <si>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</si>
  <si>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</si>
  <si>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</si>
  <si>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</si>
  <si>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</si>
  <si>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</si>
  <si>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</si>
  <si>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</si>
  <si>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</si>
  <si>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</si>
  <si>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</si>
  <si>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</si>
  <si>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</si>
  <si>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</si>
  <si>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</si>
  <si>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</si>
  <si>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</si>
  <si>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</si>
  <si>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</si>
  <si>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</si>
  <si>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</si>
  <si>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</si>
  <si>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</si>
  <si>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</si>
  <si>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</si>
  <si>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</si>
  <si>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</si>
  <si>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</si>
  <si>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</si>
  <si>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</si>
  <si>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</si>
  <si>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</si>
  <si>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</si>
  <si>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</si>
  <si>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</si>
  <si>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</si>
  <si>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</si>
  <si>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</si>
  <si>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</si>
  <si>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</si>
  <si>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</si>
  <si>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</si>
  <si>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</si>
  <si>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</si>
  <si>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</si>
  <si>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</si>
  <si>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</si>
  <si>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</si>
  <si>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</si>
  <si>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</si>
  <si>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</si>
  <si>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</si>
  <si>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</si>
  <si>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</si>
  <si>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</si>
  <si>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</si>
  <si>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</si>
  <si>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</si>
  <si>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</si>
  <si>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</si>
  <si>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</si>
  <si>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</si>
  <si>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</si>
  <si>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</si>
  <si>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</si>
  <si>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</si>
  <si>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</si>
  <si>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</si>
  <si>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</si>
  <si>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</si>
  <si>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</si>
  <si>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</si>
  <si>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</si>
  <si>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</si>
  <si>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</si>
  <si>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</si>
  <si>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</si>
  <si>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</si>
  <si>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</si>
  <si>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</si>
  <si>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</si>
  <si>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</si>
  <si>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</si>
  <si>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</si>
  <si>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</si>
  <si>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</si>
  <si>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</si>
  <si>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</si>
  <si>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</si>
  <si>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</si>
  <si>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</si>
  <si>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</si>
  <si>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</si>
  <si>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</si>
  <si>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</si>
  <si>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</si>
  <si>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</si>
  <si>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</si>
  <si>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</si>
  <si>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</si>
  <si>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</si>
  <si>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</si>
  <si>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</si>
  <si>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</si>
  <si>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</si>
  <si>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</si>
  <si>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</si>
  <si>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</si>
  <si>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</si>
  <si>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</si>
  <si>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</si>
  <si>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</si>
  <si>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</si>
  <si>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</si>
  <si>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</si>
  <si>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</si>
  <si>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</si>
  <si>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</si>
  <si>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</si>
  <si>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</si>
  <si>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</si>
  <si>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</si>
  <si>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</si>
  <si>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</si>
  <si>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</si>
  <si>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</si>
  <si>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</si>
  <si>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</si>
  <si>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</si>
  <si>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</si>
  <si>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</si>
  <si>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</si>
  <si>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</si>
  <si>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</si>
  <si>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</si>
  <si>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</si>
  <si>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</si>
  <si>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</si>
  <si>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</si>
  <si>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</si>
  <si>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</si>
  <si>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</si>
  <si>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</si>
  <si>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</si>
  <si>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</si>
  <si>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</si>
  <si>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</si>
  <si>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</si>
  <si>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</si>
  <si>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</si>
  <si>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</si>
  <si>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</si>
  <si>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</si>
  <si>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</si>
  <si>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</si>
  <si>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</si>
  <si>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</si>
  <si>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</si>
  <si>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</si>
  <si>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</si>
  <si>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</si>
  <si>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</si>
  <si>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</si>
  <si>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</si>
  <si>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</si>
  <si>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</si>
  <si>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</si>
  <si>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</si>
  <si>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</si>
  <si>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</si>
  <si>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</si>
  <si>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</si>
  <si>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</si>
  <si>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</si>
  <si>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</si>
  <si>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</si>
  <si>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</si>
  <si>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</si>
  <si>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</si>
  <si>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</si>
  <si>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</si>
  <si>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</si>
  <si>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</si>
  <si>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</si>
  <si>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</si>
  <si>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</si>
  <si>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</si>
  <si>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</si>
  <si>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</si>
  <si>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</si>
  <si>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</si>
  <si>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</si>
  <si>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</si>
  <si>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</si>
  <si>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</si>
  <si>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</si>
  <si>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</si>
  <si>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</si>
  <si>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</si>
  <si>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</si>
  <si>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</si>
  <si>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</si>
  <si>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</si>
  <si>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</si>
  <si>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</si>
  <si>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</si>
  <si>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</si>
  <si>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</si>
  <si>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</si>
  <si>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</si>
  <si>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</si>
  <si>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</si>
  <si>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</si>
  <si>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</si>
  <si>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</si>
  <si>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</si>
  <si>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</si>
  <si>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</si>
  <si>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</si>
  <si>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</si>
  <si>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</si>
  <si>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</si>
  <si>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</si>
  <si>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</si>
  <si>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</si>
  <si>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</si>
  <si>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</si>
  <si>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</si>
  <si>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</si>
  <si>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</si>
  <si>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</si>
  <si>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</si>
  <si>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</si>
  <si>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</si>
  <si>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</si>
  <si>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</si>
  <si>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</si>
  <si>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</si>
  <si>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</si>
  <si>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</si>
  <si>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</si>
  <si>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</si>
  <si>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</si>
  <si>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</si>
  <si>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</si>
  <si>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</si>
  <si>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</si>
  <si>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</si>
  <si>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</si>
  <si>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</si>
  <si>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</si>
  <si>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</si>
  <si>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</si>
  <si>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</si>
  <si>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</si>
  <si>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</si>
  <si>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</si>
  <si>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</si>
  <si>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</si>
  <si>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</si>
  <si>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</si>
  <si>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</si>
  <si>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</si>
  <si>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</si>
  <si>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</si>
  <si>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</si>
  <si>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</si>
  <si>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</si>
  <si>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</si>
  <si>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</si>
  <si>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</si>
  <si>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</si>
  <si>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</si>
  <si>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</si>
  <si>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</si>
  <si>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</si>
  <si>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</si>
  <si>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</si>
  <si>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</si>
  <si>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</si>
  <si>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</si>
  <si>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</si>
  <si>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</si>
  <si>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</si>
  <si>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</si>
  <si>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</si>
  <si>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</si>
  <si>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</si>
  <si>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</si>
  <si>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</si>
  <si>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</si>
  <si>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</si>
  <si>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</si>
  <si>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</si>
  <si>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</si>
  <si>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</si>
  <si>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</si>
  <si>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</si>
  <si>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</si>
  <si>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</si>
  <si>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</si>
  <si>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</si>
  <si>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</si>
  <si>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</si>
  <si>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</si>
  <si>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</si>
  <si>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</si>
  <si>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</si>
  <si>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</si>
  <si>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</si>
  <si>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</si>
  <si>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</si>
  <si>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</si>
  <si>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</si>
  <si>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</si>
  <si>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</si>
  <si>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</si>
  <si>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</si>
  <si>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</si>
  <si>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</si>
  <si>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</si>
  <si>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</si>
  <si>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</si>
  <si>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</si>
  <si>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</si>
  <si>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</si>
  <si>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</si>
  <si>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</si>
  <si>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</si>
  <si>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</si>
  <si>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</si>
  <si>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</si>
  <si>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</si>
  <si>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</si>
  <si>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</si>
  <si>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</si>
  <si>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</si>
  <si>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</si>
  <si>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</si>
  <si>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</si>
  <si>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</si>
  <si>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</si>
  <si>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</si>
  <si>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</si>
  <si>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</si>
  <si>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</si>
  <si>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</si>
  <si>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</si>
  <si>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</si>
  <si>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</si>
  <si>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</si>
  <si>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</si>
  <si>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</si>
  <si>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</si>
  <si>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</si>
  <si>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</si>
  <si>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</si>
  <si>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</si>
  <si>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</si>
  <si>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</si>
  <si>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</si>
  <si>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</si>
  <si>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</si>
  <si>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</si>
  <si>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</si>
  <si>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</si>
  <si>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</si>
  <si>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</si>
  <si>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</si>
  <si>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</si>
  <si>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</si>
  <si>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</si>
  <si>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</si>
  <si>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</si>
  <si>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</si>
  <si>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</si>
  <si>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</si>
  <si>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</si>
  <si>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</si>
  <si>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</si>
  <si>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</si>
  <si>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</si>
  <si>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</si>
  <si>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</si>
  <si>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</si>
  <si>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</si>
  <si>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</si>
  <si>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</si>
  <si>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</si>
  <si>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</si>
  <si>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</si>
  <si>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</si>
  <si>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</si>
  <si>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</si>
  <si>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</si>
  <si>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</si>
  <si>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</si>
  <si>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</si>
  <si>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</si>
  <si>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</si>
  <si>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</si>
  <si>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</si>
  <si>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</si>
  <si>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</si>
  <si>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</si>
  <si>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</si>
  <si>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</si>
  <si>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</si>
  <si>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</si>
  <si>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</si>
  <si>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</si>
  <si>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</si>
  <si>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</si>
  <si>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</si>
  <si>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</si>
  <si>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</si>
  <si>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</si>
  <si>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</si>
  <si>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</si>
  <si>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</si>
  <si>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</si>
  <si>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</si>
  <si>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</si>
  <si>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</si>
  <si>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</si>
  <si>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</si>
  <si>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</si>
  <si>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</si>
  <si>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</si>
  <si>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</si>
  <si>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</si>
  <si>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</si>
  <si>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</si>
  <si>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</si>
  <si>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</si>
  <si>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</si>
  <si>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</si>
  <si>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</si>
  <si>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</si>
  <si>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</si>
  <si>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</si>
  <si>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</si>
  <si>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</si>
  <si>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</si>
  <si>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</si>
  <si>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</si>
  <si>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</si>
  <si>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</si>
  <si>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</si>
  <si>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</si>
  <si>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</si>
  <si>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</si>
  <si>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</si>
  <si>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</si>
  <si>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</si>
  <si>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</si>
  <si>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</si>
  <si>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</si>
  <si>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</si>
  <si>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</si>
  <si>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</si>
  <si>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</si>
  <si>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</si>
  <si>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</si>
  <si>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</si>
  <si>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</si>
  <si>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</si>
  <si>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</si>
  <si>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</si>
  <si>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</si>
  <si>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</si>
  <si>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</si>
  <si>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</si>
  <si>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</si>
  <si>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</si>
  <si>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</si>
  <si>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</si>
  <si>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</si>
  <si>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</si>
  <si>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</si>
  <si>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</si>
  <si>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</si>
  <si>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</si>
  <si>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</si>
  <si>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</si>
  <si>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</si>
  <si>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</si>
  <si>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</si>
  <si>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</si>
  <si>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</si>
  <si>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</si>
  <si>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</si>
  <si>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</si>
  <si>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</si>
  <si>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</si>
  <si>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</si>
  <si>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</si>
  <si>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</si>
  <si>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</si>
  <si>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</si>
  <si>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</si>
  <si>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</si>
  <si>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</si>
  <si>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</si>
  <si>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</si>
  <si>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</si>
  <si>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</si>
  <si>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</si>
  <si>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</si>
  <si>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</si>
  <si>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</si>
  <si>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</si>
  <si>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</si>
  <si>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</si>
  <si>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</si>
  <si>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</si>
  <si>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</si>
  <si>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</si>
  <si>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</si>
  <si>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</si>
  <si>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</si>
  <si>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</si>
  <si>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</si>
  <si>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</si>
  <si>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</si>
  <si>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</si>
  <si>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</si>
  <si>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</si>
  <si>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</si>
  <si>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</si>
  <si>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</si>
  <si>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</si>
  <si>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</si>
  <si>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</si>
  <si>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</si>
  <si>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</si>
  <si>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</si>
  <si>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</si>
  <si>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</si>
  <si>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</si>
  <si>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</si>
  <si>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</si>
  <si>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</si>
  <si>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</si>
  <si>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</si>
  <si>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</si>
  <si>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</si>
  <si>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</si>
  <si>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</si>
  <si>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</si>
  <si>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</si>
  <si>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</si>
  <si>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</si>
  <si>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</si>
  <si>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</si>
  <si>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</si>
  <si>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</si>
  <si>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</si>
  <si>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</si>
  <si>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</si>
  <si>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</si>
  <si>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</si>
  <si>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</si>
  <si>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</si>
  <si>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</si>
  <si>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</si>
  <si>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</si>
  <si>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</si>
  <si>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</si>
  <si>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</si>
  <si>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</si>
  <si>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</si>
  <si>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</si>
  <si>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</si>
  <si>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</si>
  <si>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</si>
  <si>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</si>
  <si>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</si>
  <si>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</si>
  <si>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</si>
  <si>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</si>
  <si>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</si>
  <si>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</si>
  <si>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</si>
  <si>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</si>
  <si>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</si>
  <si>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</si>
  <si>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</si>
  <si>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</si>
  <si>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</si>
  <si>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</si>
  <si>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</si>
  <si>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</si>
  <si>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</si>
  <si>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</si>
  <si>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</si>
  <si>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</si>
  <si>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</si>
  <si>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</si>
  <si>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</si>
  <si>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</si>
  <si>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</si>
  <si>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</si>
  <si>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</si>
  <si>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</si>
  <si>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</si>
  <si>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</si>
  <si>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</si>
  <si>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</si>
  <si>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</si>
  <si>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</si>
  <si>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</si>
  <si>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</si>
  <si>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</si>
  <si>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</si>
  <si>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</si>
  <si>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</si>
  <si>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</si>
  <si>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</si>
  <si>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</si>
  <si>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</si>
  <si>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</si>
  <si>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</si>
  <si>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</si>
  <si>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</si>
  <si>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</si>
  <si>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</si>
  <si>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</si>
  <si>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</si>
  <si>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</si>
  <si>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</si>
  <si>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</si>
  <si>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</si>
  <si>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</si>
  <si>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</si>
  <si>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</si>
  <si>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</si>
  <si>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</si>
  <si>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</si>
  <si>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</si>
  <si>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</si>
  <si>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</si>
  <si>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</si>
  <si>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</si>
  <si>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</si>
  <si>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</si>
  <si>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</si>
  <si>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</si>
  <si>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</si>
  <si>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</si>
  <si>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</si>
  <si>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</si>
  <si>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</si>
  <si>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</si>
  <si>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</si>
  <si>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</si>
  <si>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</si>
  <si>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</si>
  <si>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</si>
  <si>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</si>
  <si>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</si>
  <si>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</si>
  <si>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</si>
  <si>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</si>
  <si>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</si>
  <si>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</si>
  <si>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</si>
  <si>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</si>
  <si>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</si>
  <si>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</si>
  <si>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</si>
  <si>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</si>
  <si>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</si>
  <si>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</si>
  <si>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</si>
  <si>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</si>
  <si>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</si>
  <si>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</si>
  <si>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</si>
  <si>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</si>
  <si>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</si>
  <si>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</si>
  <si>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</si>
  <si>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</si>
  <si>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</si>
  <si>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</si>
  <si>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</si>
  <si>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</si>
  <si>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</si>
  <si>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</si>
  <si>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</si>
  <si>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</si>
  <si>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</si>
  <si>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</si>
  <si>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</si>
  <si>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</si>
  <si>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</si>
  <si>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</si>
  <si>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</si>
  <si>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</si>
  <si>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</si>
  <si>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</si>
  <si>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</si>
  <si>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</si>
  <si>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</si>
  <si>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</si>
  <si>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</si>
  <si>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</si>
  <si>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</si>
  <si>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</si>
  <si>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</si>
  <si>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</si>
  <si>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</si>
  <si>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</si>
  <si>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</si>
  <si>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</si>
  <si>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</si>
  <si>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</si>
  <si>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</si>
  <si>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</si>
  <si>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</si>
  <si>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</si>
  <si>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</si>
  <si>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</si>
  <si>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</si>
  <si>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</si>
  <si>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</si>
  <si>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</si>
  <si>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</si>
  <si>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</si>
  <si>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</si>
  <si>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</si>
  <si>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</si>
  <si>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</si>
  <si>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</si>
  <si>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</si>
  <si>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</si>
  <si>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</si>
  <si>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</si>
  <si>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</si>
  <si>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</si>
  <si>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</si>
  <si>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</si>
  <si>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</si>
  <si>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</si>
  <si>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</si>
  <si>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</si>
  <si>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</si>
  <si>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</si>
  <si>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</si>
  <si>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</si>
  <si>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</si>
  <si>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</si>
  <si>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</si>
  <si>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</si>
  <si>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</si>
  <si>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</si>
  <si>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</si>
  <si>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</si>
  <si>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</si>
  <si>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</si>
  <si>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</si>
  <si>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</si>
  <si>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</si>
  <si>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</si>
  <si>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</si>
  <si>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</si>
  <si>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</si>
  <si>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</si>
  <si>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</si>
  <si>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</si>
  <si>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</si>
  <si>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</si>
  <si>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</si>
  <si>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</si>
  <si>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</si>
  <si>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</si>
  <si>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</si>
  <si>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</si>
  <si>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</si>
  <si>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</si>
  <si>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</si>
  <si>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</si>
  <si>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</si>
  <si>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</si>
  <si>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</si>
  <si>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</si>
  <si>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</si>
  <si>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</si>
  <si>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</si>
  <si>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</si>
  <si>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</si>
  <si>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</si>
  <si>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</si>
  <si>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</si>
  <si>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</si>
  <si>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</si>
  <si>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</si>
  <si>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</si>
  <si>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</si>
  <si>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</si>
  <si>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</si>
  <si>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</si>
  <si>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</si>
  <si>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</si>
  <si>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</si>
  <si>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</si>
  <si>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</si>
  <si>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</si>
  <si>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</si>
  <si>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</si>
  <si>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</si>
  <si>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</si>
  <si>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</si>
  <si>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</si>
  <si>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</si>
  <si>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</si>
  <si>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</si>
  <si>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</si>
  <si>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</si>
  <si>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</si>
  <si>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</si>
  <si>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</si>
  <si>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</si>
  <si>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</si>
  <si>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</si>
  <si>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</si>
  <si>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</si>
  <si>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</si>
  <si>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</si>
  <si>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</si>
  <si>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</si>
  <si>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</si>
  <si>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</si>
  <si>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</si>
  <si>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</si>
  <si>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</si>
  <si>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</si>
  <si>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</si>
  <si>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</si>
  <si>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</si>
  <si>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</si>
  <si>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</si>
  <si>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</si>
  <si>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</si>
  <si>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</si>
  <si>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</si>
  <si>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</si>
  <si>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</si>
  <si>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</si>
  <si>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</si>
  <si>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</si>
  <si>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</si>
  <si>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</si>
  <si>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</si>
  <si>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</si>
  <si>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</si>
  <si>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</si>
  <si>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</si>
  <si>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</si>
  <si>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</si>
  <si>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</si>
  <si>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</si>
  <si>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</si>
  <si>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</si>
  <si>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</si>
  <si>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</si>
  <si>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</si>
  <si>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</si>
  <si>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</si>
  <si>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</si>
  <si>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</si>
  <si>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</si>
  <si>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</si>
  <si>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</si>
  <si>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</si>
  <si>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</si>
  <si>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</si>
  <si>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</si>
  <si>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</si>
  <si>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</si>
  <si>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</si>
  <si>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</si>
  <si>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</si>
  <si>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</si>
  <si>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</si>
  <si>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</si>
  <si>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</si>
  <si>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</si>
  <si>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</si>
  <si>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</si>
  <si>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</si>
  <si>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</si>
  <si>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</si>
  <si>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</si>
  <si>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</si>
  <si>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</si>
  <si>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</si>
  <si>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</si>
  <si>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</si>
  <si>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</si>
  <si>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</si>
  <si>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</si>
  <si>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</si>
  <si>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</si>
  <si>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</si>
  <si>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</si>
  <si>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</si>
  <si>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</si>
  <si>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</si>
  <si>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</si>
  <si>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</si>
  <si>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</si>
  <si>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</si>
  <si>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</si>
  <si>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</si>
  <si>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</si>
  <si>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</si>
  <si>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</si>
  <si>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</si>
  <si>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</si>
  <si>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</si>
  <si>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</si>
  <si>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</si>
  <si>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</si>
  <si>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</si>
  <si>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</si>
  <si>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</si>
  <si>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</si>
  <si>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</si>
  <si>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</si>
  <si>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</si>
  <si>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</si>
  <si>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</si>
  <si>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</si>
  <si>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</si>
  <si>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</si>
  <si>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</si>
  <si>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</si>
  <si>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</si>
  <si>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</si>
  <si>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</si>
  <si>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</si>
  <si>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</si>
  <si>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</si>
  <si>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</si>
  <si>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</si>
  <si>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</si>
  <si>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</si>
  <si>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</si>
  <si>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</si>
  <si>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</si>
  <si>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</si>
  <si>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</si>
  <si>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</si>
  <si>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</si>
  <si>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</si>
  <si>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</si>
  <si>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</si>
  <si>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</si>
  <si>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</si>
  <si>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</si>
  <si>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</si>
  <si>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</si>
  <si>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</si>
  <si>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</si>
  <si>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</si>
  <si>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</si>
  <si>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</si>
  <si>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</si>
  <si>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</si>
  <si>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</si>
  <si>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</si>
  <si>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</si>
  <si>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</si>
  <si>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</si>
  <si>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</si>
  <si>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</si>
  <si>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</si>
  <si>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</si>
  <si>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</si>
  <si>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</si>
  <si>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</si>
  <si>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</si>
  <si>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</si>
  <si>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</si>
  <si>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</si>
  <si>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</si>
  <si>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</si>
  <si>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</si>
  <si>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</si>
  <si>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</si>
  <si>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</si>
  <si>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</si>
  <si>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</si>
  <si>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</si>
  <si>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</si>
  <si>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</si>
  <si>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</si>
  <si>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</si>
  <si>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</si>
  <si>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</si>
  <si>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</si>
  <si>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</si>
  <si>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</si>
  <si>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</si>
  <si>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</si>
  <si>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</si>
  <si>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</si>
  <si>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</si>
  <si>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</si>
  <si>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</si>
  <si>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</si>
  <si>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</si>
  <si>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</si>
  <si>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</si>
  <si>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</si>
  <si>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</si>
  <si>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</si>
  <si>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</si>
  <si>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</si>
  <si>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</si>
  <si>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</si>
  <si>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</si>
  <si>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</si>
  <si>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</si>
  <si>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</si>
  <si>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</si>
  <si>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</si>
  <si>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</si>
  <si>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</si>
  <si>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</si>
  <si>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</si>
  <si>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</si>
  <si>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</si>
  <si>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</si>
  <si>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</si>
  <si>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</si>
  <si>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</si>
  <si>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</si>
  <si>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</si>
  <si>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</si>
  <si>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</si>
  <si>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</si>
  <si>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</si>
  <si>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</si>
  <si>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</si>
  <si>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</si>
  <si>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</si>
  <si>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</si>
  <si>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</si>
  <si>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</si>
  <si>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</si>
  <si>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</si>
  <si>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</si>
  <si>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</si>
  <si>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</si>
  <si>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</si>
  <si>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</si>
  <si>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</si>
  <si>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</si>
  <si>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</si>
  <si>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</si>
  <si>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</si>
  <si>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</si>
  <si>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</si>
  <si>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</si>
  <si>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</si>
  <si>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</si>
  <si>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</si>
  <si>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</si>
  <si>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</si>
  <si>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</si>
  <si>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</si>
  <si>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</si>
  <si>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</si>
  <si>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</si>
  <si>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</si>
  <si>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</si>
  <si>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</si>
  <si>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</si>
  <si>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</si>
  <si>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</si>
  <si>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</si>
  <si>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</si>
  <si>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</si>
  <si>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</si>
  <si>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</si>
  <si>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</si>
  <si>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</si>
  <si>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</si>
  <si>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</si>
  <si>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</si>
  <si>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</si>
  <si>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</si>
  <si>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</si>
  <si>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</si>
  <si>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</si>
  <si>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</si>
  <si>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</si>
  <si>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</si>
  <si>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</si>
  <si>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</si>
  <si>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</si>
  <si>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</si>
  <si>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</si>
  <si>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</si>
  <si>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</si>
  <si>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</si>
  <si>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</si>
  <si>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</si>
  <si>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</si>
  <si>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</si>
  <si>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</si>
  <si>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</si>
  <si>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</si>
  <si>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</si>
  <si>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</si>
  <si>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</si>
  <si>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</si>
  <si>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</si>
  <si>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</si>
  <si>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</si>
  <si>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</si>
  <si>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</si>
  <si>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</si>
  <si>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</si>
  <si>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</si>
  <si>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</si>
  <si>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</si>
  <si>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</si>
  <si>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</si>
  <si>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</si>
  <si>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</si>
  <si>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</si>
  <si>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</si>
  <si>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</si>
  <si>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</si>
  <si>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</si>
  <si>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</si>
  <si>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</si>
  <si>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</si>
  <si>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</si>
  <si>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</si>
  <si>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</si>
  <si>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</si>
  <si>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</si>
  <si>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</si>
  <si>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</si>
  <si>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</si>
  <si>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</si>
  <si>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</si>
  <si>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</si>
  <si>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</si>
  <si>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</si>
  <si>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</si>
  <si>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</si>
  <si>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</si>
  <si>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</si>
  <si>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</si>
  <si>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</si>
  <si>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</si>
  <si>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</si>
  <si>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</si>
  <si>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</si>
  <si>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</si>
  <si>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</si>
  <si>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</si>
  <si>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</si>
  <si>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</si>
  <si>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</si>
  <si>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</si>
  <si>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</si>
  <si>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</si>
  <si>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</si>
  <si>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</si>
  <si>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</si>
  <si>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</si>
  <si>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</si>
  <si>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</si>
  <si>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</si>
  <si>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</si>
  <si>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</si>
  <si>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</si>
  <si>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</si>
  <si>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</si>
  <si>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</si>
  <si>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</si>
  <si>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</si>
  <si>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</si>
  <si>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</si>
  <si>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</si>
  <si>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</si>
  <si>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</si>
  <si>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</si>
  <si>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</si>
  <si>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</si>
  <si>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</si>
  <si>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</si>
  <si>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</si>
  <si>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</si>
  <si>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</si>
  <si>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</si>
  <si>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</si>
  <si>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</si>
  <si>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</si>
  <si>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</si>
  <si>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</si>
  <si>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</si>
  <si>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</si>
  <si>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</si>
  <si>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</si>
  <si>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</si>
  <si>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</si>
  <si>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</si>
  <si>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</si>
  <si>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</si>
  <si>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</si>
  <si>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</si>
  <si>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</si>
  <si>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</si>
  <si>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</si>
  <si>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</si>
  <si>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</si>
  <si>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</si>
  <si>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</si>
  <si>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</si>
  <si>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</si>
  <si>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</si>
  <si>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</si>
  <si>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</si>
  <si>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</si>
  <si>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</si>
  <si>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</si>
  <si>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</si>
  <si>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</si>
  <si>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</si>
  <si>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</si>
  <si>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</si>
  <si>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</si>
  <si>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</si>
  <si>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</si>
  <si>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</si>
  <si>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</si>
  <si>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</si>
  <si>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</si>
  <si>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</si>
  <si>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</si>
  <si>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</si>
  <si>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</si>
  <si>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</si>
  <si>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</si>
  <si>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</si>
  <si>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</si>
  <si>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</si>
  <si>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</si>
  <si>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</si>
  <si>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</si>
  <si>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</si>
  <si>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</si>
  <si>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</si>
  <si>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</si>
  <si>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</si>
  <si>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</si>
  <si>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</si>
  <si>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</si>
  <si>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</si>
  <si>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</si>
  <si>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</si>
  <si>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</si>
  <si>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</si>
  <si>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</si>
  <si>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</si>
  <si>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</si>
  <si>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</si>
  <si>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</si>
  <si>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</si>
  <si>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</si>
  <si>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</si>
  <si>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</si>
  <si>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</si>
  <si>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</si>
  <si>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</si>
  <si>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</si>
  <si>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</si>
  <si>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</si>
  <si>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</si>
  <si>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</si>
  <si>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</si>
  <si>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</si>
  <si>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</si>
  <si>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</si>
  <si>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</si>
  <si>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</si>
  <si>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</si>
  <si>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</si>
  <si>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</si>
  <si>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</si>
  <si>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</si>
  <si>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</si>
  <si>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</si>
  <si>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</si>
  <si>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</si>
  <si>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</si>
  <si>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</si>
  <si>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</si>
  <si>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</si>
  <si>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</si>
  <si>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</si>
  <si>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</si>
  <si>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</si>
  <si>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</si>
  <si>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</si>
  <si>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</si>
  <si>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</si>
  <si>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</si>
  <si>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</si>
  <si>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</si>
  <si>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</si>
  <si>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</si>
  <si>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</si>
  <si>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</si>
  <si>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</si>
  <si>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</si>
  <si>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</si>
  <si>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</si>
  <si>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</si>
  <si>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</si>
  <si>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</si>
  <si>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</si>
  <si>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</si>
  <si>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</si>
  <si>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</si>
  <si>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</si>
  <si>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</si>
  <si>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</si>
  <si>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</si>
  <si>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</si>
  <si>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</si>
  <si>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</si>
  <si>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</si>
  <si>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</si>
  <si>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</si>
  <si>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</si>
  <si>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</si>
  <si>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</si>
  <si>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</si>
  <si>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</si>
  <si>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</si>
  <si>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</si>
  <si>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</si>
  <si>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</si>
  <si>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</si>
  <si>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</si>
  <si>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</si>
  <si>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</si>
  <si>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</si>
  <si>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</si>
  <si>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</si>
  <si>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</si>
  <si>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</si>
  <si>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</si>
  <si>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</si>
  <si>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</si>
  <si>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</si>
  <si>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</si>
  <si>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</si>
  <si>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</si>
  <si>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</si>
  <si>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</si>
  <si>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</si>
  <si>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</si>
  <si>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</si>
  <si>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</si>
  <si>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</si>
  <si>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</si>
  <si>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</si>
  <si>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</si>
  <si>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</si>
  <si>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</si>
  <si>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</si>
  <si>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</si>
  <si>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</si>
  <si>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</si>
  <si>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</si>
  <si>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</si>
  <si>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</si>
  <si>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</si>
  <si>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</si>
  <si>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</si>
  <si>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</si>
  <si>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</si>
  <si>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</si>
  <si>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</si>
  <si>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</si>
  <si>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</si>
  <si>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</si>
  <si>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</si>
  <si>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</si>
  <si>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</si>
  <si>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</si>
  <si>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</si>
  <si>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</si>
  <si>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</si>
  <si>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</si>
  <si>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</si>
  <si>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</si>
  <si>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</si>
  <si>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</si>
  <si>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</si>
  <si>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</si>
  <si>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</si>
  <si>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</si>
  <si>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</si>
  <si>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</si>
  <si>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</si>
  <si>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</si>
  <si>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</si>
  <si>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</si>
  <si>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</si>
  <si>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</si>
  <si>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</si>
  <si>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</si>
  <si>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</si>
  <si>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</si>
  <si>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</si>
  <si>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</si>
  <si>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</si>
  <si>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</si>
  <si>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</si>
  <si>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</si>
  <si>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</si>
  <si>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</si>
  <si>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</si>
  <si>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</si>
  <si>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</si>
  <si>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</si>
  <si>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</si>
  <si>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</si>
  <si>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</si>
  <si>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</si>
  <si>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</si>
  <si>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</si>
  <si>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</si>
  <si>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</si>
  <si>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</si>
  <si>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</si>
  <si>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</si>
  <si>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</si>
  <si>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</si>
  <si>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</si>
  <si>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</si>
  <si>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</si>
  <si>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</si>
  <si>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</si>
  <si>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</si>
  <si>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</si>
  <si>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</si>
  <si>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</si>
  <si>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</si>
  <si>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</si>
  <si>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</si>
  <si>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</si>
  <si>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</si>
  <si>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</si>
  <si>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</si>
  <si>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</si>
  <si>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</si>
  <si>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</si>
  <si>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</si>
  <si>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</si>
  <si>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</si>
  <si>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</si>
  <si>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</si>
  <si>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</si>
  <si>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</si>
  <si>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</si>
  <si>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</si>
  <si>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</si>
  <si>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</si>
  <si>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</si>
  <si>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</si>
  <si>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</si>
  <si>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</si>
  <si>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</si>
  <si>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</si>
  <si>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</si>
  <si>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</si>
  <si>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</si>
  <si>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</si>
  <si>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</si>
  <si>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</si>
  <si>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</si>
  <si>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</si>
  <si>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</si>
  <si>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</si>
  <si>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</si>
  <si>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</si>
  <si>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</si>
  <si>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</si>
  <si>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</si>
  <si>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</si>
  <si>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</si>
  <si>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</si>
  <si>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</si>
  <si>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</si>
  <si>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</si>
  <si>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</si>
  <si>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</si>
  <si>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</si>
  <si>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</si>
  <si>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</si>
  <si>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</si>
  <si>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</si>
  <si>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</si>
  <si>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</si>
  <si>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</si>
  <si>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</si>
  <si>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</si>
  <si>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</si>
  <si>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</si>
  <si>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</si>
  <si>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</si>
  <si>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</si>
  <si>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</si>
  <si>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</si>
  <si>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</si>
  <si>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</si>
  <si>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</si>
  <si>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</si>
  <si>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</si>
  <si>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</si>
  <si>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</si>
  <si>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</si>
  <si>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</si>
  <si>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</si>
  <si>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</si>
  <si>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</si>
  <si>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</si>
  <si>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</si>
  <si>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</si>
  <si>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</si>
  <si>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</si>
  <si>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</si>
  <si>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</si>
  <si>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</si>
  <si>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</si>
  <si>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</si>
  <si>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</si>
  <si>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</si>
  <si>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</si>
  <si>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</si>
  <si>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</si>
  <si>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</si>
  <si>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</si>
  <si>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</si>
  <si>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</si>
  <si>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</si>
  <si>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</si>
  <si>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</si>
  <si>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</si>
  <si>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</si>
  <si>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</si>
  <si>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</si>
  <si>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</si>
  <si>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</si>
  <si>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</si>
  <si>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</si>
  <si>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</si>
  <si>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</si>
  <si>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</si>
  <si>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</si>
  <si>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</si>
  <si>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</si>
  <si>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</si>
  <si>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</si>
  <si>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</si>
  <si>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</si>
  <si>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</si>
  <si>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</si>
  <si>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</si>
  <si>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</si>
  <si>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</si>
  <si>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</si>
  <si>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</si>
  <si>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</si>
  <si>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</si>
  <si>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</si>
  <si>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</si>
  <si>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</si>
  <si>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</si>
  <si>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</si>
  <si>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</si>
  <si>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</si>
  <si>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</si>
  <si>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</si>
  <si>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</si>
  <si>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</si>
  <si>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</si>
  <si>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</si>
  <si>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</si>
  <si>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</si>
  <si>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</si>
  <si>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</si>
  <si>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</si>
  <si>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</si>
  <si>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</si>
  <si>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</si>
  <si>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</si>
  <si>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</si>
  <si>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</si>
  <si>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</si>
  <si>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</si>
  <si>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</si>
  <si>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</si>
  <si>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</si>
  <si>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</si>
  <si>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</si>
  <si>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</si>
  <si>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</si>
  <si>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</si>
  <si>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</si>
  <si>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</si>
  <si>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</si>
  <si>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</si>
  <si>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</si>
  <si>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</si>
  <si>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</si>
  <si>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</si>
  <si>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</si>
  <si>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</si>
  <si>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</si>
  <si>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</si>
  <si>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</si>
  <si>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</si>
  <si>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</si>
  <si>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</si>
  <si>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</si>
  <si>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</si>
  <si>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</si>
  <si>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</si>
  <si>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</si>
  <si>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</si>
  <si>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</si>
  <si>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</si>
  <si>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</si>
  <si>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</si>
  <si>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</si>
  <si>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</si>
  <si>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</si>
  <si>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</si>
  <si>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</si>
  <si>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</si>
  <si>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</si>
  <si>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</si>
  <si>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</si>
  <si>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</si>
  <si>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</si>
  <si>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</si>
  <si>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</si>
  <si>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</si>
  <si>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</si>
  <si>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</si>
  <si>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</si>
  <si>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</si>
  <si>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</si>
  <si>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</si>
  <si>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</si>
  <si>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</si>
  <si>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</si>
  <si>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</si>
  <si>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</si>
  <si>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</si>
  <si>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</si>
  <si>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</si>
  <si>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</si>
  <si>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</si>
  <si>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</si>
  <si>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</si>
  <si>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</si>
  <si>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</si>
  <si>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</si>
  <si>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</si>
  <si>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</si>
  <si>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</si>
  <si>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</si>
  <si>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</si>
  <si>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</si>
  <si>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</si>
  <si>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</si>
  <si>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</si>
  <si>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</si>
  <si>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</si>
  <si>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</si>
  <si>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</si>
  <si>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</si>
  <si>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</si>
  <si>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</si>
  <si>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</si>
  <si>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</si>
  <si>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</si>
  <si>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</si>
  <si>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</si>
  <si>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</si>
  <si>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</si>
  <si>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</si>
  <si>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</si>
  <si>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</si>
  <si>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</si>
  <si>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</si>
  <si>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</si>
  <si>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</si>
  <si>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</si>
  <si>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</si>
  <si>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</si>
  <si>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</si>
  <si>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</si>
  <si>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</si>
  <si>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</si>
  <si>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</si>
  <si>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</si>
  <si>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</si>
  <si>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</si>
  <si>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</si>
  <si>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</si>
  <si>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</si>
  <si>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</si>
  <si>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</si>
  <si>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</si>
  <si>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</si>
  <si>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</si>
  <si>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</si>
  <si>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</si>
  <si>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</si>
  <si>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</si>
  <si>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</si>
  <si>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</si>
  <si>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</si>
  <si>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</si>
  <si>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</si>
  <si>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</si>
  <si>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</si>
  <si>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</si>
  <si>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</si>
  <si>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</si>
  <si>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</si>
  <si>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</si>
  <si>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</si>
  <si>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</si>
  <si>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</si>
  <si>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</si>
  <si>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</si>
  <si>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</si>
  <si>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</si>
  <si>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</si>
  <si>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</si>
  <si>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</si>
  <si>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</si>
  <si>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</si>
  <si>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</si>
  <si>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</si>
  <si>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</si>
  <si>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</si>
  <si>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</si>
  <si>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</si>
  <si>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</si>
  <si>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</si>
  <si>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</si>
  <si>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</si>
  <si>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</si>
  <si>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</si>
  <si>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</si>
  <si>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</si>
  <si>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</si>
  <si>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</si>
  <si>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</si>
  <si>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</si>
  <si>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</si>
  <si>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</si>
  <si>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</si>
  <si>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</si>
  <si>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</si>
  <si>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</si>
  <si>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</si>
  <si>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</si>
  <si>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</si>
  <si>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</si>
  <si>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</si>
  <si>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</si>
  <si>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</si>
  <si>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</si>
  <si>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</si>
  <si>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</si>
  <si>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</si>
  <si>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</si>
  <si>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</si>
  <si>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</si>
  <si>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</si>
  <si>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</si>
  <si>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</si>
  <si>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</si>
  <si>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</si>
  <si>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</si>
  <si>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</si>
  <si>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</si>
  <si>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</si>
  <si>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</si>
  <si>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</si>
  <si>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</si>
  <si>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</si>
  <si>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</si>
  <si>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</si>
  <si>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</si>
  <si>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</si>
  <si>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</si>
  <si>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</si>
  <si>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</si>
  <si>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</si>
  <si>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</si>
  <si>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</si>
  <si>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</si>
  <si>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</si>
  <si>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</si>
  <si>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</si>
  <si>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</si>
  <si>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</si>
  <si>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</si>
  <si>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</si>
  <si>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</si>
  <si>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</si>
  <si>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</si>
  <si>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</si>
  <si>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</si>
  <si>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</si>
  <si>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</si>
  <si>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</si>
  <si>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</si>
  <si>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</si>
  <si>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</si>
  <si>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</si>
  <si>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</si>
  <si>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</si>
  <si>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</si>
  <si>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</si>
  <si>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</si>
  <si>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</si>
  <si>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</si>
  <si>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</si>
  <si>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</si>
  <si>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</si>
  <si>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</si>
  <si>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</si>
  <si>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</si>
  <si>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</si>
  <si>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</si>
  <si>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</si>
  <si>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</si>
  <si>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</si>
  <si>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</si>
  <si>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</si>
  <si>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</si>
  <si>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</si>
  <si>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</si>
  <si>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</si>
  <si>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</si>
  <si>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</si>
  <si>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</si>
  <si>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</si>
  <si>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</si>
  <si>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</si>
  <si>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</si>
  <si>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</si>
  <si>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</si>
  <si>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</si>
  <si>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</si>
  <si>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</si>
  <si>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</si>
  <si>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</si>
  <si>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</si>
  <si>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</si>
  <si>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</si>
  <si>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</si>
  <si>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</si>
  <si>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</si>
  <si>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</si>
  <si>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</si>
  <si>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</si>
  <si>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</si>
  <si>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</si>
  <si>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</si>
  <si>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</si>
  <si>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</si>
  <si>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</si>
  <si>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</si>
  <si>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</si>
  <si>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</si>
  <si>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</si>
  <si>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</si>
  <si>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</si>
  <si>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</si>
  <si>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</si>
  <si>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</si>
  <si>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</si>
  <si>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</si>
  <si>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</si>
  <si>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</si>
  <si>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</si>
  <si>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</si>
  <si>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</si>
  <si>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</si>
  <si>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</si>
  <si>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</si>
  <si>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</si>
  <si>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</si>
  <si>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</si>
  <si>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</si>
  <si>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</si>
  <si>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</si>
  <si>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</si>
  <si>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</si>
  <si>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</si>
  <si>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</si>
  <si>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</si>
  <si>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</si>
  <si>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</si>
  <si>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</si>
  <si>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</si>
  <si>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</si>
  <si>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</si>
  <si>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</si>
  <si>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</si>
  <si>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</si>
  <si>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</si>
  <si>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</si>
  <si>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</si>
  <si>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</si>
  <si>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</si>
  <si>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</si>
  <si>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</si>
  <si>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</si>
  <si>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</si>
  <si>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</si>
  <si>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</si>
  <si>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</si>
  <si>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</si>
  <si>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</si>
  <si>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</si>
  <si>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</si>
  <si>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</si>
  <si>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</si>
  <si>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</si>
  <si>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</si>
  <si>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</si>
  <si>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</si>
  <si>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</si>
  <si>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</si>
  <si>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</si>
  <si>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</si>
  <si>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</si>
  <si>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</si>
  <si>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</si>
  <si>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</si>
  <si>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</si>
  <si>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</si>
  <si>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</si>
  <si>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</si>
  <si>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</si>
  <si>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</si>
  <si>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</si>
  <si>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</si>
  <si>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</si>
  <si>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</si>
  <si>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</si>
  <si>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</si>
  <si>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</si>
  <si>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</si>
  <si>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</si>
  <si>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</si>
  <si>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</si>
  <si>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</si>
  <si>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</si>
  <si>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</si>
  <si>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</si>
  <si>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</si>
  <si>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</si>
  <si>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</si>
  <si>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</si>
  <si>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</si>
  <si>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</si>
  <si>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</si>
  <si>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</si>
  <si>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</si>
  <si>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</si>
  <si>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</si>
  <si>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</si>
  <si>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</si>
  <si>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</si>
  <si>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</si>
  <si>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</si>
  <si>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</si>
  <si>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</si>
  <si>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</si>
  <si>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</si>
  <si>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</si>
  <si>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</si>
  <si>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</si>
  <si>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</si>
  <si>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</si>
  <si>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</si>
  <si>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</si>
  <si>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</si>
  <si>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</si>
  <si>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</si>
  <si>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</si>
  <si>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</si>
  <si>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</si>
  <si>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</si>
  <si>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</si>
  <si>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</si>
  <si>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</si>
  <si>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</si>
  <si>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</si>
  <si>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</si>
  <si>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</si>
  <si>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</si>
  <si>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</si>
  <si>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</si>
  <si>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</si>
  <si>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</si>
  <si>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</si>
  <si>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</si>
  <si>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</si>
  <si>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</si>
  <si>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</si>
  <si>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</si>
  <si>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</si>
  <si>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</si>
  <si>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</si>
  <si>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</si>
  <si>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</si>
  <si>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</si>
  <si>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</si>
  <si>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</si>
  <si>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</si>
  <si>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</si>
  <si>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</si>
  <si>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</si>
  <si>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</si>
  <si>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</si>
  <si>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</si>
  <si>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</si>
  <si>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</si>
  <si>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</si>
  <si>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</si>
  <si>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</si>
  <si>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</si>
  <si>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</si>
  <si>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</si>
  <si>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</si>
  <si>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</si>
  <si>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</si>
  <si>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</si>
  <si>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</si>
  <si>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</si>
  <si>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</si>
  <si>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</si>
  <si>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</si>
  <si>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</si>
  <si>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</si>
  <si>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</si>
  <si>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</si>
  <si>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</si>
  <si>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</si>
  <si>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</si>
  <si>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</si>
  <si>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</si>
  <si>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</si>
  <si>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</si>
  <si>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</si>
  <si>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</si>
  <si>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</si>
  <si>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</si>
  <si>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</si>
  <si>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</si>
  <si>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</si>
  <si>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</si>
  <si>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</si>
  <si>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</si>
  <si>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</si>
  <si>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</si>
  <si>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</si>
  <si>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</si>
  <si>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</si>
  <si>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</si>
  <si>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</si>
  <si>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</si>
  <si>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</si>
  <si>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</si>
  <si>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</si>
  <si>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</si>
  <si>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</si>
  <si>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</si>
  <si>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</si>
  <si>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</si>
  <si>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</si>
  <si>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</si>
  <si>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</si>
  <si>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</si>
  <si>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</si>
  <si>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</si>
  <si>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</si>
  <si>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</si>
  <si>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</si>
  <si>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</si>
  <si>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</si>
  <si>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</si>
  <si>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</si>
  <si>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</si>
  <si>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</si>
  <si>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</si>
  <si>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</si>
  <si>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</si>
  <si>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</si>
  <si>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</si>
  <si>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</si>
  <si>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</si>
  <si>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</si>
  <si>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</si>
  <si>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</si>
  <si>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</si>
  <si>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</si>
  <si>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</si>
  <si>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</si>
  <si>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</si>
  <si>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</si>
  <si>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</si>
  <si>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</si>
  <si>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</si>
  <si>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</si>
  <si>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</si>
  <si>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</si>
  <si>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</si>
  <si>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</si>
  <si>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</si>
  <si>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</si>
  <si>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</si>
  <si>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</si>
  <si>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</si>
  <si>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</si>
  <si>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</si>
  <si>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</si>
  <si>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</si>
  <si>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</si>
  <si>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</si>
  <si>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</si>
  <si>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</si>
  <si>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</si>
  <si>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</si>
  <si>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</si>
  <si>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</si>
  <si>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</si>
  <si>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</si>
  <si>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</si>
  <si>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</si>
  <si>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</si>
  <si>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</si>
  <si>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</si>
  <si>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</si>
  <si>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</si>
  <si>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</si>
  <si>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</si>
  <si>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</si>
  <si>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</si>
  <si>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</si>
  <si>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</si>
  <si>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</si>
  <si>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</si>
  <si>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</si>
  <si>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</si>
  <si>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</si>
  <si>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</si>
  <si>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</si>
  <si>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</si>
  <si>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</si>
  <si>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</si>
  <si>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</si>
  <si>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</si>
  <si>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</si>
  <si>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</si>
  <si>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</si>
  <si>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</si>
  <si>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</si>
  <si>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</si>
  <si>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</si>
  <si>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</si>
  <si>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</si>
  <si>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</si>
  <si>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</si>
  <si>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</si>
  <si>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</si>
  <si>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</si>
  <si>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</si>
  <si>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</si>
  <si>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</si>
  <si>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</si>
  <si>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</si>
  <si>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</si>
  <si>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</si>
  <si>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</si>
  <si>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</si>
  <si>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</si>
  <si>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</si>
  <si>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</si>
  <si>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</si>
  <si>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</si>
  <si>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</si>
  <si>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</si>
  <si>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</si>
  <si>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</si>
  <si>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</si>
  <si>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</si>
  <si>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</si>
  <si>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</si>
  <si>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</si>
  <si>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</si>
  <si>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</si>
  <si>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</si>
  <si>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</si>
  <si>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</si>
  <si>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</si>
  <si>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</si>
  <si>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</si>
  <si>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</si>
  <si>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</si>
  <si>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</si>
  <si>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</si>
  <si>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</si>
  <si>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</si>
  <si>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</si>
  <si>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</si>
  <si>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</si>
  <si>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</si>
  <si>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</si>
  <si>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</si>
  <si>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</si>
  <si>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</si>
  <si>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</si>
  <si>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</si>
  <si>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</si>
  <si>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</si>
  <si>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</si>
  <si>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</si>
  <si>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</si>
  <si>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</si>
  <si>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</si>
  <si>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</si>
  <si>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</si>
  <si>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</si>
  <si>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</si>
  <si>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</si>
  <si>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</si>
  <si>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</si>
  <si>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</si>
  <si>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</si>
  <si>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</si>
  <si>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</si>
  <si>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</si>
  <si>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</si>
  <si>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</si>
  <si>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</si>
  <si>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</si>
  <si>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</si>
  <si>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</si>
  <si>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</si>
  <si>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</si>
  <si>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</si>
  <si>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</si>
  <si>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</si>
  <si>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</si>
  <si>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</si>
  <si>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</si>
  <si>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</si>
  <si>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</si>
  <si>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</si>
  <si>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</si>
  <si>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</si>
  <si>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</si>
  <si>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</si>
  <si>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</si>
  <si>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</si>
  <si>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</si>
  <si>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</si>
  <si>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</si>
  <si>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</si>
  <si>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</si>
  <si>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</si>
  <si>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</si>
  <si>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</si>
  <si>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</si>
  <si>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</si>
  <si>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</si>
  <si>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</si>
  <si>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</si>
  <si>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</si>
  <si>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</si>
  <si>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</si>
  <si>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</si>
  <si>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</si>
  <si>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</si>
  <si>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</si>
  <si>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</si>
  <si>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</si>
  <si>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</si>
  <si>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</si>
  <si>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</si>
  <si>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</si>
  <si>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</si>
  <si>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</si>
  <si>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</si>
  <si>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</si>
  <si>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</si>
  <si>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</si>
  <si>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</si>
  <si>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</si>
  <si>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</si>
  <si>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</si>
  <si>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</si>
  <si>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</si>
  <si>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</si>
  <si>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</si>
  <si>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</si>
  <si>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</si>
  <si>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</si>
  <si>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</si>
  <si>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</si>
  <si>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</si>
  <si>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</si>
  <si>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</si>
  <si>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</si>
  <si>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</si>
  <si>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</si>
  <si>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</si>
  <si>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</si>
  <si>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</si>
  <si>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</si>
  <si>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</si>
  <si>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</si>
  <si>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</si>
  <si>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</si>
  <si>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</si>
  <si>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</si>
  <si>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</si>
  <si>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</si>
  <si>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</si>
  <si>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</si>
  <si>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</si>
  <si>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</si>
  <si>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</si>
  <si>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</si>
  <si>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</si>
  <si>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</si>
  <si>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</si>
  <si>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</si>
  <si>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</si>
  <si>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</si>
  <si>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</si>
  <si>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</si>
  <si>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</si>
  <si>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</si>
  <si>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</si>
  <si>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</si>
  <si>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</si>
  <si>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</si>
  <si>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</si>
  <si>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</si>
  <si>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</si>
  <si>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</si>
  <si>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</si>
  <si>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</si>
  <si>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</si>
  <si>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</si>
  <si>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</si>
  <si>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</si>
  <si>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</si>
  <si>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</si>
  <si>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</si>
  <si>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</si>
  <si>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</si>
  <si>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</si>
  <si>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</si>
  <si>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</si>
  <si>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</si>
  <si>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</si>
  <si>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</si>
  <si>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</si>
  <si>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</si>
  <si>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</si>
  <si>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</si>
  <si>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</si>
  <si>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</si>
  <si>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</si>
  <si>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</si>
  <si>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</si>
  <si>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</si>
  <si>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</si>
  <si>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</si>
  <si>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</si>
  <si>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</si>
  <si>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</si>
  <si>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</si>
  <si>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</si>
  <si>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</si>
  <si>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</si>
  <si>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</si>
  <si>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</si>
  <si>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</si>
  <si>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</si>
  <si>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</si>
  <si>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</si>
  <si>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</si>
  <si>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</si>
  <si>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</si>
  <si>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</si>
  <si>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</si>
  <si>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</si>
  <si>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</si>
  <si>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</si>
  <si>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</si>
  <si>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</si>
  <si>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</si>
  <si>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</si>
  <si>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</si>
  <si>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</si>
  <si>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</si>
  <si>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</si>
  <si>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</si>
  <si>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</si>
  <si>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</si>
  <si>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</si>
  <si>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</si>
  <si>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</si>
  <si>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</si>
  <si>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</si>
  <si>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</si>
  <si>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</si>
  <si>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</si>
  <si>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</si>
  <si>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</si>
  <si>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</si>
  <si>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</si>
  <si>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</si>
  <si>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</si>
  <si>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</si>
  <si>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</si>
  <si>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</si>
  <si>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</si>
  <si>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</si>
  <si>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</si>
  <si>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</si>
  <si>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</si>
  <si>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</si>
  <si>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</si>
  <si>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</si>
  <si>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</si>
  <si>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</si>
  <si>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</si>
  <si>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</si>
  <si>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</si>
  <si>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</si>
  <si>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</si>
  <si>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</si>
  <si>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</si>
  <si>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</si>
  <si>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</si>
  <si>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</si>
  <si>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</si>
  <si>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</si>
  <si>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</si>
  <si>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</si>
  <si>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</si>
  <si>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</si>
  <si>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</si>
  <si>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</si>
  <si>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</si>
  <si>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</si>
  <si>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</si>
  <si>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</si>
  <si>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</si>
  <si>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</si>
  <si>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</si>
  <si>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</si>
  <si>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</si>
  <si>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</si>
  <si>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</si>
  <si>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</si>
  <si>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</si>
  <si>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</si>
  <si>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</si>
  <si>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</si>
  <si>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</si>
  <si>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</si>
  <si>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</si>
  <si>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</si>
  <si>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</si>
  <si>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</si>
  <si>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</si>
  <si>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</si>
  <si>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</si>
  <si>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</si>
  <si>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</si>
  <si>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</si>
  <si>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</si>
  <si>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</si>
  <si>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</si>
  <si>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</si>
  <si>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</si>
  <si>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</si>
  <si>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</si>
  <si>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</si>
  <si>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</si>
  <si>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</si>
  <si>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</si>
  <si>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</si>
  <si>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</si>
  <si>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</si>
  <si>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</si>
  <si>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</si>
  <si>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</si>
  <si>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</si>
  <si>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</si>
  <si>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</si>
  <si>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</si>
  <si>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</si>
  <si>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</si>
  <si>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</si>
  <si>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</si>
  <si>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</si>
  <si>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</si>
  <si>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</si>
  <si>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</si>
  <si>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</si>
  <si>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</si>
  <si>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</si>
  <si>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</si>
  <si>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</si>
  <si>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</si>
  <si>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</si>
  <si>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</si>
  <si>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</si>
  <si>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</si>
  <si>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</si>
  <si>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</si>
  <si>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</si>
  <si>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</si>
  <si>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</si>
  <si>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</si>
  <si>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</si>
  <si>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</si>
  <si>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</si>
  <si>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</si>
  <si>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</si>
  <si>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</si>
  <si>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</si>
  <si>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</si>
  <si>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</si>
  <si>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</si>
  <si>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</si>
  <si>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</si>
  <si>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</si>
  <si>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</si>
  <si>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</si>
  <si>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</si>
  <si>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</si>
  <si>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</si>
  <si>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</si>
  <si>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</si>
  <si>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</si>
  <si>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</si>
  <si>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</si>
  <si>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</si>
  <si>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</si>
  <si>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</si>
  <si>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</si>
  <si>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</si>
  <si>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</si>
  <si>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</si>
  <si>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</si>
  <si>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</si>
  <si>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</si>
  <si>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</si>
  <si>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</si>
  <si>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</si>
  <si>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</si>
  <si>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</si>
  <si>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</si>
  <si>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</si>
  <si>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</si>
  <si>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</si>
  <si>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</si>
  <si>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</si>
  <si>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</si>
  <si>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</si>
  <si>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</si>
  <si>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</si>
  <si>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</si>
  <si>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</si>
  <si>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</si>
  <si>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</si>
  <si>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</si>
  <si>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</si>
  <si>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</si>
  <si>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</si>
  <si>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</si>
  <si>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</si>
  <si>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</si>
  <si>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</si>
  <si>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</si>
  <si>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</si>
  <si>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</si>
  <si>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</si>
  <si>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</si>
  <si>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</si>
  <si>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</si>
  <si>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</si>
  <si>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</si>
  <si>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</si>
  <si>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</si>
  <si>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</si>
  <si>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</si>
  <si>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</si>
  <si>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</si>
  <si>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</si>
  <si>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</si>
  <si>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</si>
  <si>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</si>
  <si>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</si>
  <si>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</si>
  <si>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</si>
  <si>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</si>
  <si>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</si>
  <si>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</si>
  <si>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</si>
  <si>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</si>
  <si>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</si>
  <si>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</si>
  <si>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</si>
  <si>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</si>
  <si>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</si>
  <si>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</si>
  <si>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</si>
  <si>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</si>
  <si>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</si>
  <si>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</si>
  <si>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</si>
  <si>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</si>
  <si>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</si>
  <si>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</si>
  <si>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</si>
  <si>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</si>
  <si>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</si>
  <si>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</si>
  <si>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</si>
  <si>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</si>
  <si>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</si>
  <si>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</si>
  <si>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</si>
  <si>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</si>
  <si>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</si>
  <si>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</si>
  <si>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</si>
  <si>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</si>
  <si>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</si>
  <si>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</si>
  <si>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</si>
  <si>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</si>
  <si>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</si>
  <si>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</si>
  <si>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</si>
  <si>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</si>
  <si>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</si>
  <si>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</si>
  <si>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</si>
  <si>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</si>
  <si>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</si>
  <si>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</si>
  <si>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</si>
  <si>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</si>
  <si>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</si>
  <si>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</si>
  <si>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</si>
  <si>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</si>
  <si>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</si>
  <si>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</si>
  <si>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</si>
  <si>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</si>
  <si>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</si>
  <si>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</si>
  <si>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</si>
  <si>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</si>
  <si>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</si>
  <si>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</si>
  <si>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</si>
  <si>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</si>
  <si>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</si>
  <si>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</si>
  <si>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</si>
  <si>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</si>
  <si>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</si>
  <si>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</si>
  <si>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</si>
  <si>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</si>
  <si>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</si>
  <si>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</si>
  <si>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</si>
  <si>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</si>
  <si>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</si>
  <si>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</si>
  <si>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</si>
  <si>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</si>
  <si>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</si>
  <si>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</si>
  <si>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</si>
  <si>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</si>
  <si>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</si>
  <si>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</si>
  <si>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</si>
  <si>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</si>
  <si>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</si>
  <si>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</si>
  <si>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</si>
  <si>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</si>
  <si>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</si>
  <si>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</si>
  <si>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</si>
  <si>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</si>
  <si>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</si>
  <si>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</si>
  <si>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</si>
  <si>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</si>
  <si>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</si>
  <si>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</si>
  <si>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</si>
  <si>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</si>
  <si>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</si>
  <si>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</si>
  <si>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</si>
  <si>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</si>
  <si>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</si>
  <si>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</si>
  <si>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</si>
  <si>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</si>
  <si>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</si>
  <si>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</si>
  <si>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</si>
  <si>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</si>
  <si>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</si>
  <si>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</si>
  <si>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</si>
  <si>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</si>
  <si>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</si>
  <si>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</si>
  <si>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</si>
  <si>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</si>
  <si>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</si>
  <si>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</si>
  <si>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</si>
  <si>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</si>
  <si>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</si>
  <si>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</si>
  <si>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</si>
  <si>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</si>
  <si>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</si>
  <si>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</si>
  <si>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</si>
  <si>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</si>
  <si>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</si>
  <si>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</si>
  <si>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</si>
  <si>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</si>
  <si>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</si>
  <si>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</si>
  <si>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</si>
  <si>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</si>
  <si>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</si>
  <si>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</si>
  <si>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</si>
  <si>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</si>
  <si>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</si>
  <si>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</si>
  <si>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</si>
  <si>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</si>
  <si>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</si>
  <si>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</si>
  <si>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</si>
  <si>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</si>
  <si>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</si>
  <si>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</si>
  <si>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</si>
  <si>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</si>
  <si>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</si>
  <si>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</si>
  <si>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</si>
  <si>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</si>
  <si>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</si>
  <si>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</si>
  <si>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</si>
  <si>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</si>
  <si>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</si>
  <si>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</si>
  <si>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</si>
  <si>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</si>
  <si>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</si>
  <si>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</si>
  <si>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</si>
  <si>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</si>
  <si>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</si>
  <si>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</si>
  <si>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</si>
  <si>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</si>
  <si>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</si>
  <si>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</si>
  <si>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</si>
  <si>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</si>
  <si>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</si>
  <si>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</si>
  <si>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</si>
  <si>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</si>
  <si>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</si>
  <si>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</si>
  <si>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</si>
  <si>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</si>
  <si>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</si>
  <si>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</si>
  <si>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</si>
  <si>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</si>
  <si>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</si>
  <si>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</si>
  <si>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</si>
  <si>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</si>
  <si>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</si>
  <si>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</si>
  <si>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</si>
  <si>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</si>
  <si>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</si>
  <si>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</si>
  <si>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</si>
  <si>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</si>
  <si>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</si>
  <si>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</si>
  <si>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</si>
  <si>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</si>
  <si>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</si>
  <si>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</si>
  <si>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</si>
  <si>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</si>
  <si>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</si>
  <si>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</si>
  <si>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</si>
  <si>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</si>
  <si>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</si>
  <si>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</si>
  <si>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</si>
  <si>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</si>
  <si>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</si>
  <si>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</si>
  <si>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</si>
  <si>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</si>
  <si>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</si>
  <si>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</si>
  <si>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</si>
  <si>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</si>
  <si>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</si>
  <si>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</si>
  <si>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</si>
  <si>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</si>
  <si>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</si>
  <si>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</si>
  <si>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</si>
  <si>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</si>
  <si>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</si>
  <si>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</si>
  <si>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</si>
  <si>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</si>
  <si>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</si>
  <si>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</si>
  <si>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</si>
  <si>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</si>
  <si>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</si>
  <si>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</si>
  <si>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</si>
  <si>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</si>
  <si>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</si>
  <si>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</si>
  <si>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</si>
  <si>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</si>
  <si>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</si>
  <si>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</si>
  <si>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</si>
  <si>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</si>
  <si>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</si>
  <si>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</si>
  <si>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</si>
  <si>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</si>
  <si>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</si>
  <si>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</si>
  <si>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</si>
  <si>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</si>
  <si>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</si>
  <si>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</si>
  <si>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</si>
  <si>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</si>
  <si>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</si>
  <si>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</si>
  <si>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</si>
  <si>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</si>
  <si>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</si>
  <si>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</si>
  <si>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</si>
  <si>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</si>
  <si>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</si>
  <si>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</si>
  <si>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</si>
  <si>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</si>
  <si>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</si>
  <si>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</si>
  <si>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</si>
  <si>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</si>
  <si>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</si>
  <si>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</si>
  <si>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</si>
  <si>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</si>
  <si>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</si>
  <si>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</si>
  <si>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</si>
  <si>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</si>
  <si>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</si>
  <si>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</si>
  <si>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</si>
  <si>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</si>
  <si>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</si>
  <si>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</si>
  <si>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</si>
  <si>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</si>
  <si>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</si>
  <si>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</si>
  <si>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</si>
  <si>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</si>
  <si>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</si>
  <si>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</si>
  <si>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</si>
  <si>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</si>
  <si>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</si>
  <si>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</si>
  <si>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</si>
  <si>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</si>
  <si>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</si>
  <si>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</si>
  <si>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</si>
  <si>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</si>
  <si>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</si>
  <si>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</si>
  <si>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</si>
  <si>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</si>
  <si>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</si>
  <si>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</si>
  <si>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</si>
  <si>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</si>
  <si>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</si>
  <si>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</si>
  <si>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</si>
  <si>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</si>
  <si>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</si>
  <si>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</si>
  <si>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</si>
  <si>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</si>
  <si>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</si>
  <si>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</si>
  <si>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</si>
  <si>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</si>
  <si>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</si>
  <si>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</si>
  <si>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</si>
  <si>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</si>
  <si>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</si>
  <si>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</si>
  <si>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</si>
  <si>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</si>
  <si>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</si>
  <si>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</si>
  <si>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</si>
  <si>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</si>
  <si>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</si>
  <si>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</si>
  <si>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</si>
  <si>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</si>
  <si>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</si>
  <si>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</si>
  <si>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</si>
  <si>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</si>
  <si>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</si>
  <si>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</si>
  <si>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</si>
  <si>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</si>
  <si>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</si>
  <si>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</si>
  <si>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</si>
  <si>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</si>
  <si>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</si>
  <si>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</si>
  <si>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</si>
  <si>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</si>
  <si>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</si>
  <si>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</si>
  <si>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</si>
  <si>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</si>
  <si>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</si>
  <si>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</si>
  <si>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</si>
  <si>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</si>
  <si>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</si>
  <si>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</si>
  <si>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</si>
  <si>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</si>
  <si>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</si>
  <si>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</si>
  <si>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</si>
  <si>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</si>
  <si>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</si>
  <si>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</si>
  <si>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</si>
  <si>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</si>
  <si>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</si>
  <si>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</si>
  <si>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</si>
  <si>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</si>
  <si>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</si>
  <si>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</si>
  <si>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</si>
  <si>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</si>
  <si>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</si>
  <si>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</si>
  <si>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</si>
  <si>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</si>
  <si>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</si>
  <si>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</si>
  <si>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</si>
  <si>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</si>
  <si>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</si>
  <si>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</si>
  <si>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</si>
  <si>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</si>
  <si>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</si>
  <si>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</si>
  <si>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</si>
  <si>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</si>
  <si>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</si>
  <si>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</si>
  <si>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</si>
  <si>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</si>
  <si>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</si>
  <si>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</si>
  <si>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</si>
  <si>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</si>
  <si>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</si>
  <si>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</si>
  <si>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</si>
  <si>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</si>
  <si>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</si>
  <si>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</si>
  <si>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</si>
  <si>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</si>
  <si>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</si>
  <si>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</si>
  <si>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</si>
  <si>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</si>
  <si>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</si>
  <si>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</si>
  <si>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</si>
  <si>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</si>
  <si>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</si>
  <si>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</si>
  <si>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</si>
  <si>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</si>
  <si>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</si>
  <si>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</si>
  <si>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</si>
  <si>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</si>
  <si>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</si>
  <si>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</si>
  <si>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</si>
  <si>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</si>
  <si>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</si>
  <si>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</si>
  <si>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</si>
  <si>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</si>
  <si>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</si>
  <si>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</si>
  <si>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</si>
  <si>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</si>
  <si>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</si>
  <si>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</si>
  <si>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</si>
  <si>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</si>
  <si>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</si>
  <si>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</si>
  <si>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</si>
  <si>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</si>
  <si>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</si>
  <si>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</si>
  <si>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</si>
  <si>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</si>
  <si>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</si>
  <si>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</si>
  <si>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</si>
  <si>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</si>
  <si>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</si>
  <si>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</si>
  <si>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</si>
  <si>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</si>
  <si>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</si>
  <si>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</si>
  <si>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</si>
  <si>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</si>
  <si>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</si>
  <si>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</si>
  <si>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</si>
  <si>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</si>
  <si>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</si>
  <si>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</si>
  <si>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</si>
  <si>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</si>
  <si>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</si>
  <si>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</si>
  <si>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</si>
  <si>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</si>
  <si>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</si>
  <si>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</si>
  <si>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</si>
  <si>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</si>
  <si>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</si>
  <si>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</si>
  <si>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</si>
  <si>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</si>
  <si>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</si>
  <si>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</si>
  <si>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</si>
  <si>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</si>
  <si>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</si>
  <si>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</si>
  <si>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</si>
  <si>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</si>
  <si>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</si>
  <si>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</si>
  <si>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</si>
  <si>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</si>
  <si>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</si>
  <si>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</si>
  <si>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</si>
  <si>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</si>
  <si>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</si>
  <si>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</si>
  <si>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</si>
  <si>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</si>
  <si>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</si>
  <si>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</si>
  <si>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</si>
  <si>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</si>
  <si>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</si>
  <si>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</si>
  <si>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</si>
  <si>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</si>
  <si>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</si>
  <si>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</si>
  <si>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</si>
  <si>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</si>
  <si>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</si>
  <si>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</si>
  <si>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</si>
  <si>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</si>
  <si>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</si>
  <si>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</si>
  <si>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</si>
  <si>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</si>
  <si>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</si>
  <si>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</si>
  <si>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</si>
  <si>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</si>
  <si>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</si>
  <si>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</si>
  <si>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</si>
  <si>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</si>
  <si>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</si>
  <si>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</si>
  <si>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</si>
  <si>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</si>
  <si>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</si>
  <si>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</si>
  <si>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</si>
  <si>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</si>
  <si>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</si>
  <si>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</si>
  <si>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</si>
  <si>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</si>
  <si>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</si>
  <si>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</si>
  <si>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</si>
  <si>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</si>
  <si>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</si>
  <si>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</si>
  <si>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</si>
  <si>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</si>
  <si>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</si>
  <si>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</si>
  <si>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</si>
  <si>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</si>
  <si>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</si>
  <si>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</si>
  <si>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</si>
  <si>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</si>
  <si>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</si>
  <si>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</si>
  <si>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</si>
  <si>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</si>
  <si>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</si>
  <si>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</si>
  <si>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</si>
  <si>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</si>
  <si>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</si>
  <si>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</si>
  <si>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</si>
  <si>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</si>
  <si>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</si>
  <si>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</si>
  <si>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</si>
  <si>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</si>
  <si>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</si>
  <si>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</si>
  <si>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</si>
  <si>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</si>
  <si>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</si>
  <si>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</si>
  <si>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</si>
  <si>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</si>
  <si>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</si>
  <si>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</si>
  <si>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</si>
  <si>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</si>
  <si>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</si>
  <si>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</si>
  <si>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</si>
  <si>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</si>
  <si>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</si>
  <si>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</si>
  <si>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</si>
  <si>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</si>
  <si>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</si>
  <si>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</si>
  <si>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</si>
  <si>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</si>
  <si>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</si>
  <si>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</si>
  <si>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</si>
  <si>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</si>
  <si>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</si>
  <si>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</si>
  <si>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</si>
  <si>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</si>
  <si>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</si>
  <si>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</si>
  <si>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</si>
  <si>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</si>
  <si>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</si>
  <si>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</si>
  <si>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</si>
  <si>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</si>
  <si>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</si>
  <si>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</si>
  <si>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</si>
  <si>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</si>
  <si>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</si>
  <si>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</si>
  <si>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</si>
  <si>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</si>
  <si>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</si>
  <si>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</si>
  <si>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</si>
  <si>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</si>
  <si>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</si>
  <si>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</si>
  <si>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</si>
  <si>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</si>
  <si>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</si>
  <si>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</si>
  <si>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</si>
  <si>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</si>
  <si>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</si>
  <si>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</si>
  <si>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</si>
  <si>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</si>
  <si>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</si>
  <si>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</si>
  <si>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</si>
  <si>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</si>
  <si>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</si>
  <si>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</si>
  <si>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</si>
  <si>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</si>
  <si>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</si>
  <si>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</si>
  <si>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</si>
  <si>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</si>
  <si>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</si>
  <si>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</si>
  <si>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</si>
  <si>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</si>
  <si>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</si>
  <si>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</si>
  <si>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</si>
  <si>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</si>
  <si>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</si>
  <si>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</si>
  <si>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</si>
  <si>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</si>
  <si>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</si>
  <si>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</si>
  <si>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</si>
  <si>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</si>
  <si>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</si>
  <si>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</si>
  <si>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</si>
  <si>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</si>
  <si>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</si>
  <si>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</si>
  <si>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</si>
  <si>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</si>
  <si>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</si>
  <si>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</si>
  <si>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</si>
  <si>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</si>
  <si>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</si>
  <si>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</si>
  <si>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</si>
  <si>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</si>
  <si>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</si>
  <si>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</si>
  <si>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</si>
  <si>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</si>
  <si>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</si>
  <si>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</si>
  <si>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</si>
  <si>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</si>
  <si>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</si>
  <si>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</si>
  <si>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</si>
  <si>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</si>
  <si>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</si>
  <si>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</si>
  <si>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</si>
  <si>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</si>
  <si>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</si>
  <si>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</si>
  <si>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</si>
  <si>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</si>
  <si>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</si>
  <si>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</si>
  <si>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</si>
  <si>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</si>
  <si>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</si>
  <si>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</si>
  <si>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</si>
  <si>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</si>
  <si>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</si>
  <si>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</si>
  <si>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</si>
  <si>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</si>
  <si>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</si>
  <si>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</si>
  <si>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</si>
  <si>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</si>
  <si>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</si>
  <si>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</si>
  <si>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</si>
  <si>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</si>
  <si>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</si>
  <si>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</si>
  <si>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</si>
  <si>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</si>
  <si>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</si>
  <si>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</si>
  <si>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</si>
  <si>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</si>
  <si>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</si>
  <si>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</si>
  <si>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</si>
  <si>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</si>
  <si>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</si>
  <si>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</si>
  <si>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</si>
  <si>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</si>
  <si>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</si>
  <si>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</si>
  <si>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</si>
  <si>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</si>
  <si>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</si>
  <si>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</si>
  <si>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</si>
  <si>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</si>
  <si>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</si>
  <si>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</si>
  <si>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</si>
  <si>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</si>
  <si>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</si>
  <si>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</si>
  <si>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</si>
  <si>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</si>
  <si>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</si>
  <si>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</si>
  <si>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</si>
  <si>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</si>
  <si>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</si>
  <si>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</si>
  <si>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</si>
  <si>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</si>
  <si>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</si>
  <si>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</si>
  <si>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</si>
  <si>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</si>
  <si>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</si>
  <si>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</si>
  <si>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</si>
  <si>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</si>
  <si>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</si>
  <si>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</si>
  <si>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</si>
  <si>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</si>
  <si>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</si>
  <si>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</si>
  <si>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</si>
  <si>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</si>
  <si>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</si>
  <si>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</si>
  <si>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</si>
  <si>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</si>
  <si>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</si>
  <si>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</si>
  <si>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</si>
  <si>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</si>
  <si>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</si>
  <si>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</si>
  <si>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</si>
  <si>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</si>
  <si>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</si>
  <si>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</si>
  <si>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</si>
  <si>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</si>
  <si>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</si>
  <si>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</si>
  <si>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</si>
  <si>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</si>
  <si>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</si>
  <si>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</si>
  <si>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</si>
  <si>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</si>
  <si>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</si>
  <si>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</si>
  <si>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</si>
  <si>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</si>
  <si>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</si>
  <si>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</si>
  <si>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</si>
  <si>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</si>
  <si>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</si>
  <si>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</si>
  <si>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</si>
  <si>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</si>
  <si>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</si>
  <si>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</si>
  <si>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</si>
  <si>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</si>
  <si>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</si>
  <si>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</si>
  <si>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</si>
  <si>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</si>
  <si>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</si>
  <si>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</si>
  <si>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</si>
  <si>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</si>
  <si>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</si>
  <si>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</si>
  <si>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</si>
  <si>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</si>
  <si>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</si>
  <si>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</si>
  <si>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</si>
  <si>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</si>
  <si>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</si>
  <si>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</si>
  <si>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</si>
  <si>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</si>
  <si>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</si>
  <si>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</si>
  <si>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</si>
  <si>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</si>
  <si>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</si>
  <si>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</si>
  <si>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</si>
  <si>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</si>
  <si>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</si>
  <si>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</si>
  <si>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</si>
  <si>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</si>
  <si>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</si>
  <si>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</si>
  <si>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</si>
  <si>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</si>
  <si>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</si>
  <si>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</si>
  <si>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</si>
  <si>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</si>
  <si>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</si>
  <si>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</si>
  <si>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</si>
  <si>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</si>
  <si>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</si>
  <si>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</si>
  <si>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</si>
  <si>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</si>
  <si>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</si>
  <si>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</si>
  <si>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</si>
  <si>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</si>
  <si>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</si>
  <si>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</si>
  <si>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</si>
  <si>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</si>
  <si>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</si>
  <si>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</si>
  <si>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</si>
  <si>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</si>
  <si>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</si>
  <si>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</si>
  <si>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</si>
  <si>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</si>
  <si>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</si>
  <si>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</si>
  <si>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</si>
  <si>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</si>
  <si>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</si>
  <si>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</si>
  <si>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</si>
  <si>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</si>
  <si>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</si>
  <si>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</si>
  <si>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</si>
  <si>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</si>
  <si>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</si>
  <si>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</si>
  <si>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</si>
  <si>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</si>
  <si>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</si>
  <si>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</si>
  <si>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</si>
  <si>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</si>
  <si>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</si>
  <si>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</si>
  <si>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</si>
  <si>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</si>
  <si>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</si>
  <si>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</si>
  <si>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</si>
  <si>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</si>
  <si>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</si>
  <si>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</si>
  <si>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</si>
  <si>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</si>
  <si>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</si>
  <si>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</si>
  <si>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</si>
  <si>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</si>
  <si>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</si>
  <si>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</si>
  <si>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</si>
  <si>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</si>
  <si>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</si>
  <si>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</si>
  <si>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</si>
  <si>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</si>
  <si>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</si>
  <si>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</si>
  <si>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</si>
  <si>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</si>
  <si>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</si>
  <si>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</si>
  <si>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</si>
  <si>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</si>
  <si>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</si>
  <si>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</si>
  <si>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</si>
  <si>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</si>
  <si>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</si>
  <si>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</si>
  <si>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</si>
  <si>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</si>
  <si>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</si>
  <si>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</si>
  <si>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</si>
  <si>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</si>
  <si>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</si>
  <si>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</si>
  <si>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</si>
  <si>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</si>
  <si>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</si>
  <si>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</si>
  <si>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</si>
  <si>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</si>
  <si>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</si>
  <si>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</si>
  <si>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</si>
  <si>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</si>
  <si>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</si>
  <si>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</si>
  <si>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</si>
  <si>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</si>
  <si>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</si>
  <si>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</si>
  <si>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</si>
  <si>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</si>
  <si>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</si>
  <si>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</si>
  <si>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</si>
  <si>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</si>
  <si>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</si>
  <si>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</si>
  <si>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</si>
  <si>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</si>
  <si>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</si>
  <si>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</si>
  <si>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</si>
  <si>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</si>
  <si>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</si>
  <si>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</si>
  <si>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</si>
  <si>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</si>
  <si>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</si>
  <si>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</si>
  <si>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</si>
  <si>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</si>
  <si>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</si>
  <si>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</si>
  <si>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</si>
  <si>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</si>
  <si>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</si>
  <si>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</si>
  <si>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</si>
  <si>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</si>
  <si>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</si>
  <si>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</si>
  <si>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</si>
  <si>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</si>
  <si>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</si>
  <si>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</si>
  <si>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</si>
  <si>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</si>
  <si>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</si>
  <si>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</si>
  <si>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</si>
  <si>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</si>
  <si>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</si>
  <si>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</si>
  <si>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</si>
  <si>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</si>
  <si>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</si>
  <si>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</si>
  <si>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</si>
  <si>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</si>
  <si>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</si>
  <si>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</si>
  <si>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</si>
  <si>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</si>
  <si>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</si>
  <si>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</si>
  <si>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</si>
  <si>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</si>
  <si>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</si>
  <si>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</si>
  <si>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</si>
  <si>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</si>
  <si>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</si>
  <si>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</si>
  <si>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</si>
  <si>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</si>
  <si>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</si>
  <si>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</si>
  <si>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</si>
  <si>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</si>
  <si>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</si>
  <si>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</si>
  <si>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</si>
  <si>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</si>
  <si>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</si>
  <si>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</si>
  <si>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</si>
  <si>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</si>
  <si>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</si>
  <si>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</si>
  <si>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</si>
  <si>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</si>
  <si>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</si>
  <si>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</si>
  <si>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</si>
  <si>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</si>
  <si>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</si>
  <si>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</si>
  <si>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</si>
  <si>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</si>
  <si>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</si>
  <si>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</si>
  <si>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</si>
  <si>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</si>
  <si>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</si>
  <si>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</si>
  <si>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</si>
  <si>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</si>
  <si>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</si>
  <si>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</si>
  <si>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</si>
  <si>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</si>
  <si>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</si>
  <si>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</si>
  <si>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</si>
  <si>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</si>
  <si>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</si>
  <si>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</si>
  <si>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</si>
  <si>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</si>
  <si>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</si>
  <si>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</si>
  <si>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</si>
  <si>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</si>
  <si>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</si>
  <si>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</si>
  <si>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</si>
  <si>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</si>
  <si>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</si>
  <si>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</si>
  <si>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</si>
  <si>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</si>
  <si>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</si>
  <si>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</si>
  <si>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</si>
  <si>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</si>
  <si>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</si>
  <si>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</si>
  <si>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</si>
  <si>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</si>
  <si>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</si>
  <si>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</si>
  <si>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</si>
  <si>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</si>
  <si>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</si>
  <si>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</si>
  <si>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</si>
  <si>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</si>
  <si>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</si>
  <si>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</si>
  <si>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</si>
  <si>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</si>
  <si>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</si>
  <si>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</si>
  <si>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</si>
  <si>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</si>
  <si>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</si>
  <si>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</si>
  <si>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</si>
  <si>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</si>
  <si>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</si>
  <si>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</si>
  <si>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</si>
  <si>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</si>
  <si>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</si>
  <si>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</si>
  <si>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</si>
  <si>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</si>
  <si>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</si>
  <si>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</si>
  <si>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</si>
  <si>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</si>
  <si>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</si>
  <si>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</si>
  <si>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</si>
  <si>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</si>
  <si>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</si>
  <si>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</si>
  <si>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</si>
  <si>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</si>
  <si>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</si>
  <si>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</si>
  <si>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</si>
  <si>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</si>
  <si>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</si>
  <si>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</si>
  <si>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</si>
  <si>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</si>
  <si>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</si>
  <si>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</si>
  <si>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</si>
  <si>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</si>
  <si>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</si>
  <si>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</si>
  <si>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</si>
  <si>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</si>
  <si>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</si>
  <si>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</si>
  <si>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</si>
  <si>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</si>
  <si>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</si>
  <si>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</si>
  <si>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</si>
  <si>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</si>
  <si>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</si>
  <si>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</si>
  <si>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</si>
  <si>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</si>
  <si>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</si>
  <si>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</si>
  <si>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</si>
  <si>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</si>
  <si>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</si>
  <si>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</si>
  <si>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</si>
  <si>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</si>
  <si>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</si>
  <si>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</si>
  <si>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</si>
  <si>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</si>
  <si>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</si>
  <si>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</si>
  <si>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</si>
  <si>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</si>
  <si>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</si>
  <si>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</si>
  <si>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</si>
  <si>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</si>
  <si>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</si>
  <si>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</si>
  <si>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</si>
  <si>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</si>
  <si>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</si>
  <si>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</si>
  <si>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</si>
  <si>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</si>
  <si>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</si>
  <si>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</si>
  <si>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</si>
  <si>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</si>
  <si>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</si>
  <si>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</si>
  <si>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</si>
  <si>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</si>
  <si>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</si>
  <si>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</si>
  <si>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</si>
  <si>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</si>
  <si>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</si>
  <si>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</si>
  <si>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</si>
  <si>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</si>
  <si>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</si>
  <si>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</si>
  <si>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</si>
  <si>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</si>
  <si>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</si>
  <si>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</si>
  <si>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</si>
  <si>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</si>
  <si>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</si>
  <si>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</si>
  <si>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</si>
  <si>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</si>
  <si>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</si>
  <si>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</si>
  <si>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</si>
  <si>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</si>
  <si>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</si>
  <si>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</si>
  <si>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</si>
  <si>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</si>
  <si>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</si>
  <si>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</si>
  <si>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</si>
  <si>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</si>
  <si>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</si>
  <si>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</si>
  <si>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</si>
  <si>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</si>
  <si>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</si>
  <si>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</si>
  <si>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</si>
  <si>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</si>
  <si>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</si>
  <si>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</si>
  <si>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</si>
  <si>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</si>
  <si>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</si>
  <si>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</si>
  <si>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</si>
  <si>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</si>
  <si>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</si>
  <si>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</si>
  <si>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</si>
  <si>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</si>
  <si>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</si>
  <si>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</si>
  <si>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</si>
  <si>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</si>
  <si>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</si>
  <si>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</si>
  <si>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</si>
  <si>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</si>
  <si>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</si>
  <si>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</si>
  <si>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</si>
  <si>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</si>
  <si>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</si>
  <si>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</si>
  <si>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</si>
  <si>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</si>
  <si>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</si>
  <si>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</si>
  <si>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</si>
  <si>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</si>
  <si>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</si>
  <si>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</si>
  <si>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</si>
  <si>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</si>
  <si>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</si>
  <si>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</si>
  <si>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</si>
  <si>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</si>
  <si>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</si>
  <si>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</si>
  <si>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</si>
  <si>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</si>
  <si>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</si>
  <si>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</si>
  <si>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</si>
  <si>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</si>
  <si>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</si>
  <si>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</si>
  <si>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</si>
  <si>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</si>
  <si>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</si>
  <si>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</si>
  <si>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</si>
  <si>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</si>
  <si>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</si>
  <si>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</si>
  <si>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</si>
  <si>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</si>
  <si>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</si>
  <si>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</si>
  <si>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</si>
  <si>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</si>
  <si>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</si>
  <si>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</si>
  <si>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</si>
  <si>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</si>
  <si>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</si>
  <si>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</si>
  <si>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</si>
  <si>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</si>
  <si>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</si>
  <si>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</si>
  <si>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</si>
  <si>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</si>
  <si>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</si>
  <si>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</si>
  <si>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</si>
  <si>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</si>
  <si>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</si>
  <si>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</si>
  <si>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</si>
  <si>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</si>
  <si>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</si>
  <si>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</si>
  <si>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</si>
  <si>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</si>
  <si>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</si>
  <si>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</si>
  <si>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</si>
  <si>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</si>
  <si>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</si>
  <si>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</si>
  <si>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</si>
  <si>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</si>
  <si>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</si>
  <si>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</si>
  <si>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</si>
  <si>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</si>
  <si>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</si>
  <si>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</si>
  <si>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</si>
  <si>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</si>
  <si>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</si>
  <si>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</si>
  <si>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</si>
  <si>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</si>
  <si>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</si>
  <si>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</si>
  <si>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</si>
  <si>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</si>
  <si>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</si>
  <si>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</si>
  <si>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</si>
  <si>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</si>
  <si>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</si>
  <si>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</si>
  <si>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</si>
  <si>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</si>
  <si>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</si>
  <si>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</si>
  <si>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</si>
  <si>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</si>
  <si>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</si>
  <si>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</si>
  <si>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</si>
  <si>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</si>
  <si>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</si>
  <si>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</si>
  <si>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</si>
  <si>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</si>
  <si>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</si>
  <si>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</si>
  <si>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</si>
  <si>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</si>
  <si>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</si>
  <si>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</si>
  <si>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</si>
  <si>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</si>
  <si>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</si>
  <si>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</si>
  <si>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</si>
  <si>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</si>
  <si>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</si>
  <si>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</si>
  <si>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</si>
  <si>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</si>
  <si>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</si>
  <si>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</si>
  <si>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</si>
  <si>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</si>
  <si>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</si>
  <si>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</si>
  <si>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</si>
  <si>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</si>
  <si>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</si>
  <si>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</si>
  <si>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</si>
  <si>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</si>
  <si>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</si>
  <si>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</si>
  <si>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</si>
  <si>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</si>
  <si>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</si>
  <si>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</si>
  <si>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</si>
  <si>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</si>
  <si>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</si>
  <si>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</si>
  <si>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</si>
  <si>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</si>
  <si>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</si>
  <si>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</si>
  <si>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</si>
  <si>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</si>
  <si>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</si>
  <si>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</si>
  <si>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</si>
  <si>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</si>
  <si>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</si>
  <si>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</si>
  <si>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</si>
  <si>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</si>
  <si>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</si>
  <si>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</si>
  <si>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</si>
  <si>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</si>
  <si>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</si>
  <si>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</si>
  <si>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</si>
  <si>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</si>
  <si>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</si>
  <si>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</si>
  <si>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</si>
  <si>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</si>
  <si>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</si>
  <si>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</si>
  <si>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</si>
  <si>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</si>
  <si>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</si>
  <si>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</si>
  <si>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</si>
  <si>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</si>
  <si>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</si>
  <si>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</si>
  <si>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</si>
  <si>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</si>
  <si>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</si>
  <si>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</si>
  <si>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</si>
  <si>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</si>
  <si>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</si>
  <si>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</si>
  <si>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</si>
  <si>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</si>
  <si>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</si>
  <si>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</si>
  <si>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</si>
  <si>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</si>
  <si>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</si>
  <si>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</si>
  <si>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</si>
  <si>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</si>
  <si>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</si>
  <si>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</si>
  <si>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</si>
  <si>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</si>
  <si>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</si>
  <si>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</si>
  <si>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</si>
  <si>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</si>
  <si>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</si>
  <si>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</si>
  <si>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</si>
  <si>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</si>
  <si>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</si>
  <si>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</si>
  <si>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</si>
  <si>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</si>
  <si>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</si>
  <si>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</si>
  <si>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</si>
  <si>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</si>
  <si>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</si>
  <si>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</si>
  <si>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</si>
  <si>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</si>
  <si>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</si>
  <si>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</si>
  <si>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</si>
  <si>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</si>
  <si>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</si>
  <si>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</si>
  <si>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</si>
  <si>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</si>
  <si>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</si>
  <si>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</si>
  <si>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</si>
  <si>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</si>
  <si>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</si>
  <si>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</si>
  <si>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</si>
  <si>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</si>
  <si>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</si>
  <si>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</si>
  <si>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</si>
  <si>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</si>
  <si>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</si>
  <si>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</si>
  <si>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</si>
  <si>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</si>
  <si>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</si>
  <si>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</si>
  <si>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</si>
  <si>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</si>
  <si>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</si>
  <si>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</si>
  <si>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</si>
  <si>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</si>
  <si>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</si>
  <si>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</si>
  <si>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</si>
  <si>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</si>
  <si>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</si>
  <si>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</si>
  <si>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</si>
  <si>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</si>
  <si>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</si>
  <si>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</si>
  <si>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</si>
  <si>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</si>
  <si>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</si>
  <si>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</si>
  <si>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</si>
  <si>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</si>
  <si>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</si>
  <si>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</si>
  <si>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</si>
  <si>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</si>
  <si>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</si>
  <si>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</si>
  <si>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</si>
  <si>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</si>
  <si>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</si>
  <si>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</si>
  <si>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</si>
  <si>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</si>
  <si>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</si>
  <si>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</si>
  <si>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</si>
  <si>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</si>
  <si>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</si>
  <si>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</si>
  <si>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</si>
  <si>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</si>
  <si>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</si>
  <si>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</si>
  <si>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</si>
  <si>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</si>
  <si>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</si>
  <si>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</si>
  <si>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</si>
  <si>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</si>
  <si>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</si>
  <si>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</si>
  <si>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</si>
  <si>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</si>
  <si>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</si>
  <si>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</si>
  <si>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</si>
  <si>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</si>
  <si>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</si>
  <si>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</si>
  <si>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</si>
  <si>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</si>
  <si>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</si>
  <si>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</si>
  <si>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</si>
  <si>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</si>
  <si>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</si>
  <si>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</si>
  <si>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</si>
  <si>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</si>
  <si>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</si>
  <si>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</si>
  <si>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</si>
  <si>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</si>
  <si>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</si>
  <si>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</si>
  <si>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</si>
  <si>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</si>
  <si>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</si>
  <si>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</si>
  <si>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</si>
  <si>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</si>
  <si>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</si>
  <si>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</si>
  <si>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</si>
  <si>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</si>
  <si>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</si>
  <si>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</si>
  <si>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</si>
  <si>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</si>
  <si>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</si>
  <si>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</si>
  <si>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</si>
  <si>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</si>
  <si>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</si>
  <si>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</si>
  <si>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</si>
  <si>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</si>
  <si>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</si>
  <si>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</si>
  <si>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</si>
  <si>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</si>
  <si>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</si>
  <si>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</si>
  <si>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</si>
  <si>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</si>
  <si>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</si>
  <si>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</si>
  <si>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</si>
  <si>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</si>
  <si>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</si>
  <si>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</si>
  <si>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</si>
  <si>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</si>
  <si>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</si>
  <si>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</si>
  <si>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</si>
  <si>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</si>
  <si>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</si>
  <si>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</si>
  <si>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</si>
  <si>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</si>
  <si>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</si>
  <si>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</si>
  <si>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</si>
  <si>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</si>
  <si>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</si>
  <si>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</si>
  <si>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</si>
  <si>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</si>
  <si>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</si>
  <si>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</si>
  <si>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</si>
  <si>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</si>
  <si>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</si>
  <si>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</si>
  <si>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</si>
  <si>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</si>
  <si>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</si>
  <si>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</si>
  <si>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</si>
  <si>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</si>
  <si>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</si>
  <si>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</si>
  <si>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</si>
  <si>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</si>
  <si>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</si>
  <si>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</si>
  <si>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</si>
  <si>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</si>
  <si>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</si>
  <si>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</si>
  <si>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</si>
  <si>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</si>
  <si>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</si>
  <si>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</si>
  <si>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</si>
  <si>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</si>
  <si>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</si>
  <si>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</si>
  <si>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</si>
  <si>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</si>
  <si>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</si>
  <si>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</si>
  <si>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</si>
  <si>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</si>
  <si>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</si>
  <si>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</si>
  <si>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</si>
  <si>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</si>
  <si>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</si>
  <si>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</si>
  <si>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</si>
  <si>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</si>
  <si>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</si>
  <si>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</si>
  <si>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</si>
  <si>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</si>
  <si>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</si>
  <si>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</si>
  <si>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</si>
  <si>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</si>
  <si>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</si>
  <si>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</si>
  <si>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</si>
  <si>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</si>
  <si>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</si>
  <si>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</si>
  <si>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</si>
  <si>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</si>
  <si>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</si>
  <si>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</si>
  <si>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</si>
  <si>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</si>
  <si>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</si>
  <si>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</si>
  <si>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</si>
  <si>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</si>
  <si>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</si>
  <si>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</si>
  <si>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</si>
  <si>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</si>
  <si>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</si>
  <si>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</si>
  <si>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</si>
  <si>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</si>
  <si>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</si>
  <si>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</si>
  <si>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</si>
  <si>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</si>
  <si>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</si>
  <si>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</si>
  <si>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</si>
  <si>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</si>
  <si>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</si>
  <si>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</si>
  <si>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</si>
  <si>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</si>
  <si>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</si>
  <si>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</si>
  <si>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</si>
  <si>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</si>
  <si>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</si>
  <si>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</si>
  <si>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</si>
  <si>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</si>
  <si>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</si>
  <si>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</si>
  <si>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</si>
  <si>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</si>
  <si>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</si>
  <si>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</si>
  <si>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</si>
  <si>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</si>
  <si>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</si>
  <si>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</si>
  <si>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</si>
  <si>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</si>
  <si>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</si>
  <si>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</si>
  <si>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</si>
  <si>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</si>
  <si>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</si>
  <si>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</si>
  <si>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</si>
  <si>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</si>
  <si>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</si>
  <si>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</si>
  <si>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</si>
  <si>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</si>
  <si>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</si>
  <si>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</si>
  <si>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</si>
  <si>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</si>
  <si>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</si>
  <si>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</si>
  <si>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</si>
  <si>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</si>
  <si>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</si>
  <si>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</si>
  <si>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</si>
  <si>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</si>
  <si>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</si>
  <si>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</si>
  <si>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</si>
  <si>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</si>
  <si>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</si>
  <si>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</si>
  <si>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</si>
  <si>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</si>
  <si>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</si>
  <si>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</si>
  <si>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</si>
  <si>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</si>
  <si>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</si>
  <si>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</si>
  <si>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</si>
  <si>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</si>
  <si>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</si>
  <si>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</si>
  <si>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</si>
  <si>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</si>
  <si>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</si>
  <si>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</si>
  <si>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</si>
  <si>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</si>
  <si>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</si>
  <si>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</si>
  <si>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</si>
  <si>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</si>
  <si>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</si>
  <si>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</si>
  <si>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</si>
  <si>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</si>
  <si>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</si>
  <si>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</si>
  <si>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</si>
  <si>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</si>
  <si>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</si>
  <si>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</si>
  <si>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</si>
  <si>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</si>
  <si>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</si>
  <si>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</si>
  <si>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</si>
  <si>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</si>
  <si>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</si>
  <si>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</si>
  <si>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</si>
  <si>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</si>
  <si>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</si>
  <si>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</si>
  <si>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</si>
  <si>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</si>
  <si>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</si>
  <si>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</si>
  <si>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</si>
  <si>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</si>
  <si>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</si>
  <si>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</si>
  <si>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</si>
  <si>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</si>
  <si>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</si>
  <si>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</si>
  <si>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</si>
  <si>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</si>
  <si>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</si>
  <si>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</si>
  <si>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</si>
  <si>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</si>
  <si>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</si>
  <si>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</si>
  <si>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</si>
  <si>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</si>
  <si>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</si>
  <si>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</si>
  <si>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</si>
  <si>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</si>
  <si>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</si>
  <si>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</si>
  <si>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</si>
  <si>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</si>
  <si>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</si>
  <si>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</si>
  <si>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</si>
  <si>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</si>
  <si>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</si>
  <si>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</si>
  <si>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</si>
  <si>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</si>
  <si>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</si>
  <si>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</si>
  <si>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</si>
  <si>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</si>
  <si>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</si>
  <si>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</si>
  <si>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</si>
  <si>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</si>
  <si>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</si>
  <si>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</si>
  <si>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</si>
  <si>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</si>
  <si>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</si>
  <si>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</si>
  <si>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</si>
  <si>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</si>
  <si>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</si>
  <si>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</si>
  <si>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</si>
  <si>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</si>
  <si>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</si>
  <si>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</si>
  <si>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</si>
  <si>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</si>
  <si>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</si>
  <si>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</si>
  <si>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</si>
  <si>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</si>
  <si>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</si>
  <si>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</si>
  <si>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</si>
  <si>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</si>
  <si>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</si>
  <si>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</si>
  <si>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</si>
  <si>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</si>
  <si>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</si>
  <si>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</si>
  <si>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</si>
  <si>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</si>
  <si>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</si>
  <si>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</si>
  <si>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</si>
  <si>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</si>
  <si>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</si>
  <si>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</si>
  <si>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</si>
  <si>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</si>
  <si>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</si>
  <si>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</si>
  <si>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</si>
  <si>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</si>
  <si>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</si>
  <si>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</si>
  <si>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</si>
  <si>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</si>
  <si>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</si>
  <si>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</si>
  <si>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</si>
  <si>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</si>
  <si>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</si>
  <si>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</si>
  <si>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</si>
  <si>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</si>
  <si>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</si>
  <si>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</si>
  <si>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</si>
  <si>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</si>
  <si>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</si>
  <si>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</si>
  <si>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</si>
  <si>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</si>
  <si>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</si>
  <si>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</si>
  <si>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</si>
  <si>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</si>
  <si>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</si>
  <si>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</si>
  <si>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</si>
  <si>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</si>
  <si>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</si>
  <si>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</si>
  <si>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</si>
  <si>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</si>
  <si>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</si>
  <si>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</si>
  <si>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</si>
  <si>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</si>
  <si>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</si>
  <si>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</si>
  <si>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</si>
  <si>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</si>
  <si>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</si>
  <si>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</si>
  <si>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</si>
  <si>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</si>
  <si>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</si>
  <si>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</si>
  <si>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</si>
  <si>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</si>
  <si>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</si>
  <si>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</si>
  <si>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</si>
  <si>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</si>
  <si>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</si>
  <si>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</si>
  <si>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</si>
  <si>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</si>
  <si>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</si>
  <si>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</si>
  <si>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</si>
  <si>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</si>
  <si>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</si>
  <si>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</si>
  <si>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</si>
  <si>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</si>
  <si>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</si>
  <si>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</si>
  <si>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</si>
  <si>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</si>
  <si>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</si>
  <si>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</si>
  <si>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</si>
  <si>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</si>
  <si>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</si>
  <si>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</si>
  <si>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</si>
  <si>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</si>
  <si>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</si>
  <si>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</si>
  <si>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</si>
  <si>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</si>
  <si>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</si>
  <si>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</si>
  <si>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</si>
  <si>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</si>
  <si>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</si>
  <si>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</si>
  <si>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</si>
  <si>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</si>
  <si>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</si>
  <si>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</si>
  <si>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</si>
  <si>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</si>
  <si>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</si>
  <si>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</si>
  <si>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</si>
  <si>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</si>
  <si>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</si>
  <si>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</si>
  <si>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</si>
  <si>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</si>
  <si>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</si>
  <si>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</si>
  <si>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</si>
  <si>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</si>
  <si>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</si>
  <si>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</si>
  <si>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</si>
  <si>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</si>
  <si>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</si>
  <si>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</si>
  <si>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</si>
  <si>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</si>
  <si>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</si>
  <si>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</si>
  <si>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</si>
  <si>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</si>
  <si>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</si>
  <si>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</si>
  <si>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</si>
  <si>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</si>
  <si>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</si>
  <si>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</si>
  <si>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</si>
  <si>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</si>
  <si>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</si>
  <si>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</si>
  <si>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</si>
  <si>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</si>
  <si>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</si>
  <si>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</si>
  <si>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</si>
  <si>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</si>
  <si>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</si>
  <si>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</si>
  <si>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</si>
  <si>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</si>
  <si>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</si>
  <si>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</si>
  <si>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</si>
  <si>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</si>
  <si>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</si>
  <si>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</si>
  <si>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</si>
  <si>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</si>
  <si>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</si>
  <si>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</si>
  <si>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</si>
  <si>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</si>
  <si>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</si>
  <si>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</si>
  <si>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</si>
  <si>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</si>
  <si>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</si>
  <si>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</si>
  <si>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</si>
  <si>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</si>
  <si>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</si>
  <si>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</si>
  <si>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</si>
  <si>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</si>
  <si>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</si>
  <si>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</si>
  <si>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</si>
  <si>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</si>
  <si>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</si>
  <si>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</si>
  <si>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</si>
  <si>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</si>
  <si>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</si>
  <si>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</si>
  <si>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</si>
  <si>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</si>
  <si>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</si>
  <si>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</si>
  <si>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</si>
  <si>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</si>
  <si>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</si>
  <si>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</si>
  <si>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</si>
  <si>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</si>
  <si>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</si>
  <si>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</si>
  <si>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</si>
  <si>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</si>
  <si>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</si>
  <si>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</si>
  <si>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</si>
  <si>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</si>
  <si>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</si>
  <si>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</si>
  <si>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</si>
  <si>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</si>
  <si>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</si>
  <si>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</si>
  <si>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</si>
  <si>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</si>
  <si>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</si>
  <si>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</si>
  <si>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</si>
  <si>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</si>
  <si>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</si>
  <si>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</si>
  <si>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</si>
  <si>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</si>
  <si>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</si>
  <si>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</si>
  <si>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</si>
  <si>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</si>
  <si>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</si>
  <si>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</si>
  <si>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</si>
  <si>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</si>
  <si>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</si>
  <si>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</si>
  <si>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</si>
  <si>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</si>
  <si>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</si>
  <si>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</si>
  <si>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</si>
  <si>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</si>
  <si>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</si>
  <si>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</si>
  <si>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</si>
  <si>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</si>
  <si>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</si>
  <si>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</si>
  <si>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</si>
  <si>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</si>
  <si>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</si>
  <si>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</si>
  <si>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</si>
  <si>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</si>
  <si>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</si>
  <si>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</si>
  <si>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</si>
  <si>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</si>
  <si>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</si>
  <si>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</si>
  <si>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</si>
  <si>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</si>
  <si>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</si>
  <si>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</si>
  <si>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</si>
  <si>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</si>
  <si>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</si>
  <si>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</si>
  <si>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</si>
  <si>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</si>
  <si>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</si>
  <si>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</si>
  <si>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</si>
  <si>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</si>
  <si>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</si>
  <si>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</si>
  <si>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</si>
  <si>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</si>
  <si>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</si>
  <si>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</si>
  <si>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</si>
  <si>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</si>
  <si>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</si>
  <si>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</si>
  <si>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</si>
  <si>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</si>
  <si>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</si>
  <si>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</si>
  <si>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</si>
  <si>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</si>
  <si>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</si>
  <si>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</si>
  <si>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</si>
  <si>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</si>
  <si>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</si>
  <si>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</si>
  <si>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</si>
  <si>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</si>
  <si>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</si>
  <si>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</si>
  <si>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</si>
  <si>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</si>
  <si>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</si>
  <si>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</si>
  <si>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</si>
  <si>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</si>
  <si>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</si>
  <si>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</si>
  <si>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</si>
  <si>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</si>
  <si>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</si>
  <si>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</si>
  <si>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</si>
  <si>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</si>
  <si>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</si>
  <si>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</si>
  <si>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</si>
  <si>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</si>
  <si>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</si>
  <si>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</si>
  <si>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</si>
  <si>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</si>
  <si>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</si>
  <si>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</si>
  <si>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</si>
  <si>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</si>
  <si>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</si>
  <si>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</si>
  <si>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</si>
  <si>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</si>
  <si>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</si>
  <si>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</si>
  <si>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</si>
  <si>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</si>
  <si>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</si>
  <si>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</si>
  <si>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</si>
  <si>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</si>
  <si>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</si>
  <si>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</si>
  <si>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</si>
  <si>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</si>
  <si>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</si>
  <si>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</si>
  <si>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</si>
  <si>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</si>
  <si>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</si>
  <si>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</si>
  <si>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</si>
  <si>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</si>
  <si>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</si>
  <si>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</si>
  <si>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</si>
  <si>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</si>
  <si>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</si>
  <si>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</si>
  <si>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</si>
  <si>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</si>
  <si>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</si>
  <si>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</si>
  <si>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</si>
  <si>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</si>
  <si>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</si>
  <si>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</si>
  <si>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</si>
  <si>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</si>
  <si>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</si>
  <si>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</si>
  <si>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</si>
  <si>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</si>
  <si>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</si>
  <si>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</si>
  <si>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</si>
  <si>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</si>
  <si>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</si>
  <si>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</si>
  <si>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</si>
  <si>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</si>
  <si>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</si>
  <si>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</si>
  <si>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</si>
  <si>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</si>
  <si>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</si>
  <si>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</si>
  <si>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</si>
  <si>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</si>
  <si>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</si>
  <si>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</si>
  <si>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</si>
  <si>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</si>
  <si>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</si>
  <si>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</si>
  <si>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</si>
  <si>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</si>
  <si>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</si>
  <si>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</si>
  <si>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</si>
  <si>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</si>
  <si>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</si>
  <si>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</si>
  <si>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</si>
  <si>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</si>
  <si>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</si>
  <si>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</si>
  <si>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</si>
  <si>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</si>
  <si>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</si>
  <si>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</si>
  <si>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</si>
  <si>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</si>
  <si>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</si>
  <si>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</si>
  <si>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</si>
  <si>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</si>
  <si>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</si>
  <si>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</si>
  <si>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</si>
  <si>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</si>
  <si>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</si>
  <si>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</si>
  <si>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</si>
  <si>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</si>
  <si>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</si>
  <si>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</si>
  <si>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</si>
  <si>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</si>
  <si>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</si>
  <si>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</si>
  <si>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</si>
  <si>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</si>
  <si>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</si>
  <si>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</si>
  <si>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</si>
  <si>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</si>
  <si>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</si>
  <si>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</si>
  <si>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</si>
  <si>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</si>
  <si>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</si>
  <si>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</si>
  <si>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</si>
  <si>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</si>
  <si>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</si>
  <si>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</si>
  <si>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</si>
  <si>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</si>
  <si>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</si>
  <si>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</si>
  <si>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</si>
  <si>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</si>
  <si>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</si>
  <si>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</si>
  <si>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</si>
  <si>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</si>
  <si>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</si>
  <si>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</si>
  <si>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</si>
  <si>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</si>
  <si>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</si>
  <si>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</si>
  <si>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</si>
  <si>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</si>
  <si>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</si>
  <si>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</si>
  <si>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</si>
  <si>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</si>
  <si>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</si>
  <si>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</si>
  <si>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</si>
  <si>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</si>
  <si>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</si>
  <si>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</si>
  <si>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</si>
  <si>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</si>
  <si>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</si>
  <si>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</si>
  <si>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</si>
  <si>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</si>
  <si>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</si>
  <si>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</si>
  <si>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</si>
  <si>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</si>
  <si>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</si>
  <si>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</si>
  <si>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</si>
  <si>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</si>
  <si>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</si>
  <si>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</si>
  <si>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</si>
  <si>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</si>
  <si>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</si>
  <si>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</si>
  <si>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</si>
  <si>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</si>
  <si>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</si>
  <si>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</si>
  <si>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</si>
  <si>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</si>
  <si>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</si>
  <si>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</si>
  <si>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</si>
  <si>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</si>
  <si>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</si>
  <si>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</si>
  <si>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</si>
  <si>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</si>
  <si>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</si>
  <si>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</si>
  <si>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</si>
  <si>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</si>
  <si>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</si>
  <si>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</si>
  <si>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</si>
  <si>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</si>
  <si>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</si>
  <si>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</si>
  <si>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</si>
  <si>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</si>
  <si>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</si>
  <si>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</si>
  <si>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</si>
  <si>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</si>
  <si>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</si>
  <si>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</si>
  <si>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</si>
  <si>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</si>
  <si>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</si>
  <si>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</si>
  <si>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</si>
  <si>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</si>
  <si>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</si>
  <si>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</si>
  <si>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</si>
  <si>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</si>
  <si>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</si>
  <si>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</si>
  <si>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</si>
  <si>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</si>
  <si>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</si>
  <si>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</si>
  <si>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</si>
  <si>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</si>
  <si>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</si>
  <si>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</si>
  <si>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</si>
  <si>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</si>
  <si>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</si>
  <si>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</si>
  <si>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</si>
  <si>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</si>
  <si>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</si>
  <si>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</si>
  <si>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</si>
  <si>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</si>
  <si>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</si>
  <si>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</si>
  <si>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</si>
  <si>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</si>
  <si>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</si>
  <si>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</si>
  <si>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</si>
  <si>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</si>
  <si>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</si>
  <si>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</si>
  <si>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</si>
  <si>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</si>
  <si>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</si>
  <si>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</si>
  <si>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</si>
  <si>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</si>
  <si>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</si>
  <si>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</si>
  <si>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</si>
  <si>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</si>
  <si>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</si>
  <si>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</si>
  <si>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</si>
  <si>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</si>
  <si>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</si>
  <si>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</si>
  <si>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</si>
  <si>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</si>
  <si>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</si>
  <si>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</si>
  <si>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</si>
  <si>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</si>
  <si>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</si>
  <si>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</si>
  <si>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</si>
  <si>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</si>
  <si>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</si>
  <si>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</si>
  <si>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</si>
  <si>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</si>
  <si>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</si>
  <si>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</si>
  <si>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</si>
  <si>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</si>
  <si>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</si>
  <si>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</si>
  <si>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</si>
  <si>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</si>
  <si>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</si>
  <si>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</si>
  <si>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</si>
  <si>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</si>
  <si>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</si>
  <si>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</si>
  <si>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</si>
  <si>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</si>
  <si>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</si>
  <si>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</si>
  <si>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</si>
  <si>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</si>
  <si>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</si>
  <si>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</si>
  <si>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</si>
  <si>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</si>
  <si>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</si>
  <si>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</si>
  <si>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</si>
  <si>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</si>
  <si>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</si>
  <si>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</si>
  <si>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</si>
  <si>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</si>
  <si>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</si>
  <si>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</si>
  <si>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</si>
  <si>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</si>
  <si>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</si>
  <si>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</si>
  <si>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</si>
  <si>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</si>
  <si>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</si>
  <si>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</si>
  <si>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</si>
  <si>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</si>
  <si>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</si>
  <si>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</si>
  <si>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</si>
  <si>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</si>
  <si>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</si>
  <si>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</si>
  <si>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</si>
  <si>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</si>
  <si>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</si>
  <si>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</si>
  <si>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</si>
  <si>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</si>
  <si>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</si>
  <si>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</si>
  <si>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</si>
  <si>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</si>
  <si>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</si>
  <si>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</si>
  <si>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</si>
  <si>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</si>
  <si>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</si>
  <si>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</si>
  <si>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</si>
  <si>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</si>
  <si>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</si>
  <si>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</si>
  <si>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</si>
  <si>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</si>
  <si>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</si>
  <si>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</si>
  <si>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</si>
  <si>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</si>
  <si>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</si>
  <si>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</si>
  <si>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</si>
  <si>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</si>
  <si>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</si>
  <si>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</si>
  <si>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</si>
  <si>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</si>
  <si>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</si>
  <si>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</si>
  <si>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</si>
  <si>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</si>
  <si>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</si>
  <si>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</si>
  <si>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</si>
  <si>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</si>
  <si>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</si>
  <si>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</si>
  <si>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</si>
  <si>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</si>
  <si>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</si>
  <si>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</si>
  <si>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</si>
  <si>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</si>
  <si>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</si>
  <si>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</si>
  <si>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</si>
  <si>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</si>
  <si>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</si>
  <si>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</si>
  <si>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</si>
  <si>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</si>
  <si>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</si>
  <si>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</si>
  <si>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</si>
  <si>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</si>
  <si>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</si>
  <si>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</si>
  <si>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</si>
  <si>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</si>
  <si>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</si>
  <si>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</si>
  <si>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</si>
  <si>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</si>
  <si>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</si>
  <si>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</si>
  <si>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</si>
  <si>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</si>
  <si>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</si>
  <si>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</si>
  <si>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</si>
  <si>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</si>
  <si>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</si>
  <si>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</si>
  <si>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</si>
  <si>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</si>
  <si>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</si>
  <si>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</si>
  <si>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</si>
  <si>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</si>
  <si>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</si>
  <si>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</si>
  <si>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</si>
  <si>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</si>
  <si>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</si>
  <si>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</si>
  <si>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</si>
  <si>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</si>
  <si>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</si>
  <si>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</si>
  <si>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</si>
  <si>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</si>
  <si>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</si>
  <si>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</si>
  <si>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</si>
  <si>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</si>
  <si>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</si>
  <si>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</si>
  <si>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</si>
  <si>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</si>
  <si>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</si>
  <si>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</si>
  <si>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</si>
  <si>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</si>
  <si>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</si>
  <si>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</si>
  <si>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</si>
  <si>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</si>
  <si>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</si>
  <si>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</si>
  <si>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</si>
  <si>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</si>
  <si>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</si>
  <si>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</si>
  <si>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</si>
  <si>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</si>
  <si>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</si>
  <si>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</si>
  <si>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</si>
  <si>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</si>
  <si>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</si>
  <si>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</si>
  <si>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</si>
  <si>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</si>
  <si>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</si>
  <si>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</si>
  <si>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</si>
  <si>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</si>
  <si>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</si>
  <si>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</si>
  <si>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</si>
  <si>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</si>
  <si>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</si>
  <si>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</si>
  <si>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</si>
  <si>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</si>
  <si>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</si>
  <si>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</si>
  <si>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</si>
  <si>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</si>
  <si>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</si>
  <si>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</si>
  <si>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</si>
  <si>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</si>
  <si>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</si>
  <si>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</si>
  <si>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</si>
  <si>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</si>
  <si>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</si>
  <si>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</si>
  <si>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</si>
  <si>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</si>
  <si>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</si>
  <si>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</si>
  <si>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</si>
  <si>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</si>
  <si>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</si>
  <si>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</si>
  <si>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</si>
  <si>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</si>
  <si>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</si>
  <si>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</si>
  <si>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</si>
  <si>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</si>
  <si>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</si>
  <si>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</si>
  <si>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</si>
  <si>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</si>
  <si>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</si>
  <si>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</si>
  <si>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</si>
  <si>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</si>
  <si>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</si>
  <si>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</si>
  <si>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</si>
  <si>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</si>
  <si>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</si>
  <si>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</si>
  <si>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</si>
  <si>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</si>
  <si>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</si>
  <si>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</si>
  <si>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</si>
  <si>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</si>
  <si>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</si>
  <si>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</si>
  <si>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</si>
  <si>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</si>
  <si>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</si>
  <si>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</si>
  <si>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</si>
  <si>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</si>
  <si>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</si>
  <si>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</si>
  <si>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</si>
  <si>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</si>
  <si>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</si>
  <si>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</si>
  <si>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</si>
  <si>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</si>
  <si>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</si>
  <si>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</si>
  <si>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</si>
  <si>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</si>
  <si>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</si>
  <si>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</si>
  <si>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</si>
  <si>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</si>
  <si>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</si>
  <si>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</si>
  <si>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</si>
  <si>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</si>
  <si>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</si>
  <si>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</si>
  <si>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</si>
  <si>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</si>
  <si>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</si>
  <si>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</si>
  <si>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</si>
  <si>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</si>
  <si>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</si>
  <si>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</si>
  <si>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</si>
  <si>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</si>
  <si>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</si>
  <si>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</si>
  <si>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</si>
  <si>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</si>
  <si>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</si>
  <si>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</si>
  <si>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</si>
  <si>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</si>
  <si>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</si>
  <si>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</si>
  <si>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</si>
  <si>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</si>
  <si>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</si>
  <si>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</si>
  <si>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</si>
  <si>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</si>
  <si>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</si>
  <si>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</si>
  <si>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</si>
  <si>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</si>
  <si>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</si>
  <si>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</si>
  <si>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</si>
  <si>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</si>
  <si>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</si>
  <si>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</si>
  <si>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</si>
  <si>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</si>
  <si>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</si>
  <si>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</si>
  <si>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</si>
  <si>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</si>
  <si>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</si>
  <si>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</si>
  <si>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</si>
  <si>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</si>
  <si>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</si>
  <si>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</si>
  <si>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</si>
  <si>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</si>
  <si>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</si>
  <si>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</si>
  <si>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</si>
  <si>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</si>
  <si>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</si>
  <si>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</si>
  <si>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</si>
  <si>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</si>
  <si>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</si>
  <si>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</si>
  <si>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</si>
  <si>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</si>
  <si>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</si>
  <si>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</si>
  <si>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</si>
  <si>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</si>
  <si>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</si>
  <si>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</si>
  <si>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</si>
  <si>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</si>
  <si>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</si>
  <si>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</si>
  <si>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</si>
  <si>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</si>
  <si>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</si>
  <si>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</si>
  <si>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</si>
  <si>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</si>
  <si>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</si>
  <si>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</si>
  <si>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</si>
  <si>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</si>
  <si>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</si>
  <si>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</si>
  <si>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</si>
  <si>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</si>
  <si>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</si>
  <si>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</si>
  <si>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</si>
  <si>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</si>
  <si>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</si>
  <si>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</si>
  <si>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</si>
  <si>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</si>
  <si>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</si>
  <si>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</si>
  <si>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</si>
  <si>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</si>
  <si>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</si>
  <si>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</si>
  <si>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</si>
  <si>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</si>
  <si>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</si>
  <si>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</si>
  <si>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</si>
  <si>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</si>
  <si>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</si>
  <si>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</si>
  <si>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</si>
  <si>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</si>
  <si>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</si>
  <si>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</si>
  <si>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</si>
  <si>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</si>
  <si>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</si>
  <si>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</si>
  <si>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</si>
  <si>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</si>
  <si>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</si>
  <si>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</si>
  <si>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</si>
  <si>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</si>
  <si>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</si>
  <si>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</si>
  <si>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</si>
  <si>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</si>
  <si>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</si>
  <si>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</si>
  <si>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</si>
  <si>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</si>
  <si>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</si>
  <si>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</si>
  <si>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</si>
  <si>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</si>
  <si>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</si>
  <si>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</si>
  <si>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</si>
  <si>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</si>
  <si>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</si>
  <si>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</si>
  <si>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</si>
  <si>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</si>
  <si>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</si>
  <si>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</si>
  <si>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</si>
  <si>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</si>
  <si>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</si>
  <si>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</si>
  <si>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</si>
  <si>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</si>
  <si>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</si>
  <si>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</si>
  <si>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</si>
  <si>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</si>
  <si>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</si>
  <si>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</si>
  <si>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</si>
  <si>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</si>
  <si>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</si>
  <si>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</si>
  <si>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</si>
  <si>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</si>
  <si>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</si>
  <si>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</si>
  <si>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</si>
  <si>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</si>
  <si>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</si>
  <si>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</si>
  <si>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</si>
  <si>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</si>
  <si>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</si>
  <si>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</si>
  <si>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</si>
  <si>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</si>
  <si>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</si>
  <si>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</si>
  <si>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</si>
  <si>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</si>
  <si>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</si>
  <si>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</si>
  <si>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</si>
  <si>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</si>
  <si>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</si>
  <si>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</si>
  <si>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</si>
  <si>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</si>
  <si>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</si>
  <si>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</si>
  <si>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</si>
  <si>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</si>
  <si>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</si>
  <si>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</si>
  <si>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</si>
  <si>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</si>
  <si>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</si>
  <si>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</si>
  <si>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</si>
  <si>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</si>
  <si>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</si>
  <si>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</si>
  <si>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</si>
  <si>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</si>
  <si>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</si>
  <si>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</si>
  <si>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</si>
  <si>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</si>
  <si>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</si>
  <si>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</si>
  <si>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</si>
  <si>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</si>
  <si>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</si>
  <si>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</si>
  <si>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</si>
  <si>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</si>
  <si>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</si>
  <si>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</si>
  <si>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</si>
  <si>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</si>
  <si>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</si>
  <si>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</si>
  <si>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</si>
  <si>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</si>
  <si>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</si>
  <si>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</si>
  <si>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</si>
  <si>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</si>
  <si>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</si>
  <si>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</si>
  <si>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</si>
  <si>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</si>
  <si>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</si>
  <si>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</si>
  <si>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</si>
  <si>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</si>
  <si>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</si>
  <si>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</si>
  <si>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</si>
  <si>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</si>
  <si>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</si>
  <si>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</si>
  <si>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</si>
  <si>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</si>
  <si>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</si>
  <si>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</si>
  <si>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</si>
  <si>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</si>
  <si>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</si>
  <si>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</si>
  <si>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</si>
  <si>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</si>
  <si>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</si>
  <si>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</si>
  <si>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</si>
  <si>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</si>
  <si>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</si>
  <si>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</si>
  <si>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</si>
  <si>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</si>
  <si>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</si>
  <si>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</si>
  <si>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</si>
  <si>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</si>
  <si>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</si>
  <si>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</si>
  <si>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</si>
  <si>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</si>
  <si>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</si>
  <si>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</si>
  <si>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</si>
  <si>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</si>
  <si>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</si>
  <si>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</si>
  <si>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</si>
  <si>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</si>
  <si>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</si>
  <si>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</si>
  <si>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</si>
  <si>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</si>
  <si>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</si>
  <si>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</si>
  <si>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</si>
  <si>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</si>
  <si>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</si>
  <si>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</si>
  <si>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</si>
  <si>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</si>
  <si>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</si>
  <si>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</si>
  <si>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</si>
  <si>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</si>
  <si>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</si>
  <si>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</si>
  <si>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</si>
  <si>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</si>
  <si>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</si>
  <si>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</si>
  <si>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</si>
  <si>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</si>
  <si>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</si>
  <si>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</si>
  <si>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</si>
  <si>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</si>
  <si>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</si>
  <si>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</si>
  <si>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</si>
  <si>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</si>
  <si>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</si>
  <si>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</si>
  <si>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</si>
  <si>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</si>
  <si>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</si>
  <si>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</si>
  <si>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</si>
  <si>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</si>
  <si>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</si>
  <si>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</si>
  <si>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</si>
  <si>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</si>
  <si>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</si>
  <si>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</si>
  <si>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</si>
  <si>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</si>
  <si>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</si>
  <si>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</si>
  <si>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</si>
  <si>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</si>
  <si>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</si>
  <si>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</si>
  <si>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</si>
  <si>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</si>
  <si>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</si>
  <si>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</si>
  <si>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</si>
  <si>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</si>
  <si>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</si>
  <si>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</si>
  <si>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</si>
  <si>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</si>
  <si>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</si>
  <si>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</si>
  <si>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</si>
  <si>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</si>
  <si>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</si>
  <si>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</si>
  <si>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</si>
  <si>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</si>
  <si>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</si>
  <si>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</si>
  <si>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</si>
  <si>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</si>
  <si>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</si>
  <si>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</si>
  <si>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</si>
  <si>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</si>
  <si>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</si>
  <si>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</si>
  <si>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</si>
  <si>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</si>
  <si>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</si>
  <si>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</si>
  <si>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</si>
  <si>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</si>
  <si>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</si>
  <si>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</si>
  <si>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</si>
  <si>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</si>
  <si>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</si>
  <si>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</si>
  <si>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</si>
  <si>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</si>
  <si>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</si>
  <si>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</si>
  <si>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</si>
  <si>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</si>
  <si>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</si>
  <si>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</si>
  <si>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</si>
  <si>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</si>
  <si>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</si>
  <si>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</si>
  <si>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</si>
  <si>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</si>
  <si>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</si>
  <si>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</si>
  <si>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</si>
  <si>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</si>
  <si>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</si>
  <si>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</si>
  <si>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</si>
  <si>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</si>
  <si>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</si>
  <si>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</si>
  <si>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</si>
  <si>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</si>
  <si>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</si>
  <si>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</si>
  <si>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</si>
  <si>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</si>
  <si>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</si>
  <si>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</si>
  <si>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</si>
  <si>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</si>
  <si>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</si>
  <si>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</si>
  <si>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</si>
  <si>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</si>
  <si>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</si>
  <si>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</si>
  <si>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</si>
  <si>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</si>
  <si>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</si>
  <si>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</si>
  <si>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</si>
  <si>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</si>
  <si>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</si>
  <si>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</si>
  <si>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</si>
  <si>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</si>
  <si>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</si>
  <si>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</si>
  <si>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</si>
  <si>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</si>
  <si>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</si>
  <si>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</si>
  <si>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</si>
  <si>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</si>
  <si>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</si>
  <si>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</si>
  <si>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</si>
  <si>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</si>
  <si>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</si>
  <si>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</si>
  <si>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</si>
  <si>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</si>
  <si>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</si>
  <si>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</si>
  <si>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</si>
  <si>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</si>
  <si>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</si>
  <si>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</si>
  <si>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</si>
  <si>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</si>
  <si>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</si>
  <si>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</si>
  <si>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</si>
  <si>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</si>
  <si>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</si>
  <si>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</si>
  <si>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</si>
  <si>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</si>
  <si>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</si>
  <si>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</si>
  <si>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</si>
  <si>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</si>
  <si>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</si>
  <si>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</si>
  <si>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</si>
  <si>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</si>
  <si>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</si>
  <si>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</si>
  <si>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</si>
  <si>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</si>
  <si>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</si>
  <si>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</si>
  <si>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</si>
  <si>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</si>
  <si>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</si>
  <si>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</si>
  <si>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</si>
  <si>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</si>
  <si>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</si>
  <si>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</si>
  <si>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</si>
  <si>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</si>
  <si>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</si>
  <si>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</si>
  <si>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</si>
  <si>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</si>
  <si>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</si>
  <si>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</si>
  <si>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</si>
  <si>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</si>
  <si>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</si>
  <si>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</si>
  <si>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</si>
  <si>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</si>
  <si>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</si>
  <si>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</si>
  <si>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</si>
  <si>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</si>
  <si>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</si>
  <si>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</si>
  <si>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</si>
  <si>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</si>
  <si>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</si>
  <si>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</si>
  <si>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</si>
  <si>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</si>
  <si>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</si>
  <si>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</si>
  <si>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</si>
  <si>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</si>
  <si>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</si>
  <si>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</si>
  <si>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</si>
  <si>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</si>
  <si>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</si>
  <si>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</si>
  <si>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</si>
  <si>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</si>
  <si>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</si>
  <si>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</si>
  <si>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</si>
  <si>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</si>
  <si>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</si>
  <si>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</si>
  <si>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</si>
  <si>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</si>
  <si>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</si>
  <si>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</si>
  <si>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</si>
  <si>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</si>
  <si>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</si>
  <si>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</si>
  <si>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</si>
  <si>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</si>
  <si>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</si>
  <si>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</si>
  <si>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</si>
  <si>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</si>
  <si>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</si>
  <si>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</si>
  <si>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</si>
  <si>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</si>
  <si>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</si>
  <si>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</si>
  <si>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</si>
  <si>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</si>
  <si>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</si>
  <si>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</si>
  <si>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</si>
  <si>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</si>
  <si>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</si>
  <si>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</si>
  <si>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</si>
  <si>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</si>
  <si>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</si>
  <si>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</si>
  <si>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</si>
  <si>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</si>
  <si>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</si>
  <si>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</si>
  <si>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</si>
  <si>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</si>
  <si>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</si>
  <si>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</si>
  <si>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</si>
  <si>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</si>
  <si>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</si>
  <si>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</si>
  <si>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</si>
  <si>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</si>
  <si>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</si>
  <si>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</si>
  <si>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</si>
  <si>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</si>
  <si>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</si>
  <si>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</si>
  <si>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</si>
  <si>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</si>
  <si>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</si>
  <si>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</si>
  <si>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</si>
  <si>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</si>
  <si>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</si>
  <si>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</si>
  <si>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</si>
  <si>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</si>
  <si>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</si>
  <si>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</si>
  <si>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</si>
  <si>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</si>
  <si>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</si>
  <si>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</si>
  <si>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</si>
  <si>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</si>
  <si>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</si>
  <si>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</si>
  <si>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</si>
  <si>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</si>
  <si>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</si>
  <si>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</si>
  <si>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</si>
  <si>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</si>
  <si>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</si>
  <si>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</si>
  <si>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</si>
  <si>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</si>
  <si>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</si>
  <si>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</si>
  <si>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</si>
  <si>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</si>
  <si>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</si>
  <si>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</si>
  <si>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</si>
  <si>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</si>
  <si>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</si>
  <si>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</si>
  <si>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</si>
  <si>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</si>
  <si>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</si>
  <si>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</si>
  <si>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</si>
  <si>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</si>
  <si>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</si>
  <si>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</si>
  <si>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</si>
  <si>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</si>
  <si>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</si>
  <si>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</si>
  <si>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</si>
  <si>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</si>
  <si>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</si>
  <si>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</si>
  <si>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</si>
  <si>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</si>
  <si>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</si>
  <si>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</si>
  <si>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</si>
  <si>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</si>
  <si>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</si>
  <si>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</si>
  <si>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</si>
  <si>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</si>
  <si>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</si>
  <si>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</si>
  <si>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</si>
  <si>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</si>
  <si>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</si>
  <si>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</si>
  <si>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</si>
  <si>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</si>
  <si>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</si>
  <si>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</si>
  <si>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</si>
  <si>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</si>
  <si>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</si>
  <si>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</si>
  <si>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</si>
  <si>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</si>
  <si>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</si>
  <si>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</si>
  <si>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</si>
  <si>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</si>
  <si>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</si>
  <si>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</si>
  <si>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</si>
  <si>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</si>
  <si>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</si>
  <si>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</si>
  <si>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</si>
  <si>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</si>
  <si>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</si>
  <si>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</si>
  <si>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</si>
  <si>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</si>
  <si>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</si>
  <si>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</si>
  <si>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</si>
  <si>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</si>
  <si>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</si>
  <si>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</si>
  <si>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</si>
  <si>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</si>
  <si>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</si>
  <si>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</si>
  <si>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</si>
  <si>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</si>
  <si>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</si>
  <si>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</si>
  <si>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</si>
  <si>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</si>
  <si>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</si>
  <si>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</si>
  <si>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</si>
  <si>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</si>
  <si>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</si>
  <si>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</si>
  <si>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</si>
  <si>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</si>
  <si>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</si>
  <si>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</si>
  <si>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</si>
  <si>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</si>
  <si>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</si>
  <si>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</si>
  <si>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</si>
  <si>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</si>
  <si>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</si>
  <si>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</si>
  <si>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</si>
  <si>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</si>
  <si>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</si>
  <si>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</si>
  <si>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</si>
  <si>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</si>
  <si>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</si>
  <si>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</si>
  <si>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</si>
  <si>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</si>
  <si>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</si>
  <si>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</si>
  <si>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</si>
  <si>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</si>
  <si>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</si>
  <si>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</si>
  <si>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</si>
  <si>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</si>
  <si>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</si>
  <si>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</si>
  <si>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</si>
  <si>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</si>
  <si>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</si>
  <si>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</si>
  <si>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</si>
  <si>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</si>
  <si>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</si>
  <si>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</si>
  <si>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</si>
  <si>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</si>
  <si>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</si>
  <si>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</si>
  <si>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</si>
  <si>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</si>
  <si>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</si>
  <si>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</si>
  <si>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</si>
  <si>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</si>
  <si>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</si>
  <si>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</si>
  <si>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</si>
  <si>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</si>
  <si>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</si>
  <si>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</si>
  <si>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</si>
  <si>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</si>
  <si>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</si>
  <si>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</si>
  <si>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</si>
  <si>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</si>
  <si>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</si>
  <si>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</si>
  <si>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</si>
  <si>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</si>
  <si>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</si>
  <si>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</si>
  <si>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</si>
  <si>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</si>
  <si>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</si>
  <si>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</si>
  <si>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</si>
  <si>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</si>
  <si>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</si>
  <si>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</si>
  <si>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</si>
  <si>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</si>
  <si>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</si>
  <si>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</si>
  <si>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</si>
  <si>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</si>
  <si>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</si>
  <si>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</si>
  <si>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</si>
  <si>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</si>
  <si>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</si>
  <si>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</si>
  <si>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</si>
  <si>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</si>
  <si>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</si>
  <si>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</si>
  <si>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</si>
  <si>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</si>
  <si>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</si>
  <si>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</si>
  <si>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</si>
  <si>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</si>
  <si>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</si>
  <si>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</si>
  <si>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</si>
  <si>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</si>
  <si>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</si>
  <si>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</si>
  <si>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</si>
  <si>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</si>
  <si>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</si>
  <si>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</si>
  <si>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</si>
  <si>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</si>
  <si>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</si>
  <si>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</si>
  <si>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</si>
  <si>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</si>
  <si>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</si>
  <si>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</si>
  <si>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</si>
  <si>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</si>
  <si>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</si>
  <si>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</si>
  <si>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</si>
  <si>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</si>
  <si>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</si>
  <si>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</si>
  <si>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</si>
  <si>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</si>
  <si>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</si>
  <si>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</si>
  <si>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</si>
  <si>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</si>
  <si>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</si>
  <si>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</si>
  <si>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</si>
  <si>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</si>
  <si>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</si>
  <si>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</si>
  <si>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</si>
  <si>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</si>
  <si>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</si>
  <si>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</si>
  <si>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</si>
  <si>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</si>
  <si>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</si>
  <si>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</si>
  <si>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</si>
  <si>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</si>
  <si>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</si>
  <si>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</si>
  <si>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</si>
  <si>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</si>
  <si>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</si>
  <si>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</si>
  <si>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</si>
  <si>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</si>
  <si>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</si>
  <si>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</si>
  <si>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</si>
  <si>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</si>
  <si>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</si>
  <si>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</si>
  <si>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</si>
  <si>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</si>
  <si>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</si>
  <si>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</si>
  <si>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</si>
  <si>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</si>
  <si>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</si>
  <si>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</si>
  <si>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</si>
  <si>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</si>
  <si>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</si>
  <si>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</si>
  <si>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</si>
  <si>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</si>
  <si>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</si>
  <si>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</si>
  <si>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</si>
  <si>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</si>
  <si>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</si>
  <si>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</si>
  <si>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</si>
  <si>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</si>
  <si>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</si>
  <si>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</si>
  <si>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</si>
  <si>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</si>
  <si>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</si>
  <si>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</si>
  <si>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</si>
  <si>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</si>
  <si>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</si>
  <si>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</si>
  <si>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</si>
  <si>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</si>
  <si>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</si>
  <si>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</si>
  <si>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</si>
  <si>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</si>
  <si>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</si>
  <si>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</si>
  <si>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</si>
  <si>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</si>
  <si>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</si>
  <si>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</si>
  <si>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</si>
  <si>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</si>
  <si>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</si>
  <si>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</si>
  <si>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</si>
  <si>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</si>
  <si>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</si>
  <si>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</si>
  <si>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</si>
  <si>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</si>
  <si>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</si>
  <si>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</si>
  <si>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</si>
  <si>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</si>
  <si>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</si>
  <si>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</si>
  <si>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</si>
  <si>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</si>
  <si>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</si>
  <si>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</si>
  <si>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</si>
  <si>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</si>
  <si>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</si>
  <si>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</si>
  <si>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</si>
  <si>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</si>
  <si>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</si>
  <si>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</si>
  <si>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</si>
  <si>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</si>
  <si>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</si>
  <si>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</si>
  <si>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</si>
  <si>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</si>
  <si>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</si>
  <si>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</si>
  <si>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</si>
  <si>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</si>
  <si>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</si>
  <si>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</si>
  <si>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</si>
  <si>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</si>
  <si>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</si>
  <si>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</si>
  <si>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</si>
  <si>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</si>
  <si>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</si>
  <si>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</si>
  <si>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</si>
  <si>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</si>
  <si>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</si>
  <si>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</si>
  <si>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</si>
  <si>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</si>
  <si>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</si>
  <si>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</si>
  <si>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</si>
  <si>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</si>
  <si>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</si>
  <si>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</si>
  <si>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</si>
  <si>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</si>
  <si>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</si>
  <si>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</si>
  <si>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</si>
  <si>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</si>
  <si>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</si>
  <si>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</si>
  <si>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</si>
  <si>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</si>
  <si>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</si>
  <si>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</si>
  <si>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</si>
  <si>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</si>
  <si>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</si>
  <si>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</si>
  <si>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</si>
  <si>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</si>
  <si>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</si>
  <si>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</si>
  <si>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</si>
  <si>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</si>
  <si>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</si>
  <si>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</si>
  <si>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</si>
  <si>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</si>
  <si>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</si>
  <si>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</si>
  <si>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</si>
  <si>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</si>
  <si>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</si>
  <si>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</si>
  <si>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</si>
  <si>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</si>
  <si>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</si>
  <si>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</si>
  <si>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</si>
  <si>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</si>
  <si>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</si>
  <si>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</si>
  <si>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</si>
  <si>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</si>
  <si>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</si>
  <si>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</si>
  <si>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</si>
  <si>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</si>
  <si>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</si>
  <si>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</si>
  <si>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</si>
  <si>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</si>
  <si>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</si>
  <si>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</si>
  <si>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</si>
  <si>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</si>
  <si>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</si>
  <si>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</si>
  <si>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</si>
  <si>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</si>
  <si>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</si>
  <si>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</si>
  <si>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</si>
  <si>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</si>
  <si>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</si>
  <si>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</si>
  <si>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</si>
  <si>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</si>
  <si>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</si>
  <si>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</si>
  <si>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</si>
  <si>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</si>
  <si>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</si>
  <si>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</si>
  <si>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</si>
  <si>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</si>
  <si>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</si>
  <si>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</si>
  <si>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</si>
  <si>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</si>
  <si>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</si>
  <si>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</si>
  <si>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</si>
  <si>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</si>
  <si>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</si>
  <si>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</si>
  <si>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</si>
  <si>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</si>
  <si>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</si>
  <si>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</si>
  <si>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</si>
  <si>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</si>
  <si>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</si>
  <si>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</si>
  <si>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</si>
  <si>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</si>
  <si>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</si>
  <si>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</si>
  <si>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</si>
  <si>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</si>
  <si>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</si>
  <si>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</si>
  <si>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</si>
  <si>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</si>
  <si>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</si>
  <si>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</si>
  <si>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</si>
  <si>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</si>
  <si>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</si>
  <si>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</si>
  <si>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</si>
  <si>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</si>
  <si>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</si>
  <si>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</si>
  <si>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</si>
  <si>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</si>
  <si>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</si>
  <si>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</si>
  <si>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</si>
  <si>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</si>
  <si>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</si>
  <si>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</si>
  <si>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</si>
  <si>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</si>
  <si>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</si>
  <si>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</si>
  <si>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</si>
  <si>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</si>
  <si>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</si>
  <si>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</si>
  <si>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</si>
  <si>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</si>
  <si>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</si>
  <si>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</si>
  <si>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</si>
  <si>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</si>
  <si>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</si>
  <si>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</si>
  <si>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</si>
  <si>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</si>
  <si>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</si>
  <si>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</si>
  <si>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</si>
  <si>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</si>
  <si>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</si>
  <si>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</si>
  <si>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</si>
  <si>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</si>
  <si>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</si>
  <si>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</si>
  <si>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</si>
  <si>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</si>
  <si>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</si>
  <si>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</si>
  <si>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</si>
  <si>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</si>
  <si>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</si>
  <si>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</si>
  <si>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</si>
  <si>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</si>
  <si>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</si>
  <si>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</si>
  <si>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</si>
  <si>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</si>
  <si>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</si>
  <si>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</si>
  <si>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</si>
  <si>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</si>
  <si>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</si>
  <si>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</si>
  <si>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</si>
  <si>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</si>
  <si>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</si>
  <si>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</si>
  <si>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</si>
  <si>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</si>
  <si>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</si>
  <si>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</si>
  <si>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</si>
  <si>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</si>
  <si>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</si>
  <si>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</si>
  <si>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</si>
  <si>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</si>
  <si>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</si>
  <si>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</si>
  <si>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</si>
  <si>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</si>
  <si>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</si>
  <si>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</si>
  <si>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</si>
  <si>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</si>
  <si>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</si>
  <si>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</si>
  <si>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</si>
  <si>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</si>
  <si>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</si>
  <si>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</si>
  <si>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</si>
  <si>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</si>
  <si>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</si>
  <si>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</si>
  <si>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</si>
  <si>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</si>
  <si>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</si>
  <si>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</si>
  <si>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</si>
  <si>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</si>
  <si>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</si>
  <si>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</si>
  <si>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</si>
  <si>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</si>
  <si>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</si>
  <si>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</si>
  <si>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</si>
  <si>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</si>
  <si>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</si>
  <si>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</si>
  <si>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</si>
  <si>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</si>
  <si>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</si>
  <si>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</si>
  <si>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</si>
  <si>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</si>
  <si>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</si>
  <si>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</si>
  <si>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</si>
  <si>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</si>
  <si>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</si>
  <si>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</si>
  <si>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</si>
  <si>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</si>
  <si>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</si>
  <si>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</si>
  <si>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</si>
  <si>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</si>
  <si>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</si>
  <si>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</si>
  <si>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</si>
  <si>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</si>
  <si>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</si>
  <si>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</si>
  <si>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</si>
  <si>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</si>
  <si>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</si>
  <si>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</si>
  <si>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</si>
  <si>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</si>
  <si>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</si>
  <si>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</si>
  <si>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</si>
  <si>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</si>
  <si>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</si>
  <si>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</si>
  <si>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</si>
  <si>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</si>
  <si>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</si>
  <si>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</si>
  <si>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</si>
  <si>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</si>
  <si>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</si>
  <si>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</si>
  <si>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</si>
  <si>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</si>
  <si>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</si>
  <si>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</si>
  <si>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</si>
  <si>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</si>
  <si>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</si>
  <si>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</si>
  <si>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</si>
  <si>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</si>
  <si>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</si>
  <si>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</si>
  <si>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</si>
  <si>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</si>
  <si>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</si>
  <si>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</si>
  <si>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</si>
  <si>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</si>
  <si>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</si>
  <si>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</si>
  <si>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</si>
  <si>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</si>
  <si>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</si>
  <si>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</si>
  <si>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</si>
  <si>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</si>
  <si>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</si>
  <si>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</si>
  <si>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</si>
  <si>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</si>
  <si>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</si>
  <si>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</si>
  <si>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</si>
  <si>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</si>
  <si>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</si>
  <si>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</si>
  <si>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</si>
  <si>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</si>
  <si>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</si>
  <si>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</si>
  <si>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</si>
  <si>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</si>
  <si>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</si>
  <si>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</si>
  <si>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</si>
  <si>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</si>
  <si>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</si>
  <si>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</si>
  <si>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</si>
  <si>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</si>
  <si>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</si>
  <si>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</si>
  <si>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</si>
  <si>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</si>
  <si>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</si>
  <si>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</si>
  <si>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</si>
  <si>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</si>
  <si>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</si>
  <si>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</si>
  <si>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</si>
  <si>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</si>
  <si>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</si>
  <si>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</si>
  <si>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</si>
  <si>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</si>
  <si>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</si>
  <si>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</si>
  <si>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</si>
  <si>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</si>
  <si>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</si>
  <si>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</si>
  <si>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</si>
  <si>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</si>
  <si>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</si>
  <si>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</si>
  <si>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</si>
  <si>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</si>
  <si>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</si>
  <si>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</si>
  <si>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</si>
  <si>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</si>
  <si>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</si>
  <si>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</si>
  <si>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</si>
  <si>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</si>
  <si>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</si>
  <si>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</si>
  <si>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</si>
  <si>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</si>
  <si>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</si>
  <si>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</si>
  <si>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</si>
  <si>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</si>
  <si>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</si>
  <si>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</si>
  <si>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</si>
  <si>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</si>
  <si>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</si>
  <si>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</si>
  <si>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</si>
  <si>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</si>
  <si>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</si>
  <si>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</si>
  <si>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</si>
  <si>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</si>
  <si>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</si>
  <si>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</si>
  <si>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</si>
  <si>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</si>
  <si>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</si>
  <si>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</si>
  <si>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</si>
  <si>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</si>
  <si>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</si>
  <si>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</si>
  <si>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</si>
  <si>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</si>
  <si>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</si>
  <si>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</si>
  <si>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</si>
  <si>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</si>
  <si>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</si>
  <si>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</si>
  <si>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</si>
  <si>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</si>
  <si>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</si>
  <si>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</si>
  <si>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</si>
  <si>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</si>
  <si>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</si>
  <si>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</si>
  <si>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</si>
  <si>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</si>
  <si>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</si>
  <si>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</si>
  <si>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</si>
  <si>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</si>
  <si>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</si>
  <si>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</si>
  <si>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</si>
  <si>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</si>
  <si>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</si>
  <si>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</si>
  <si>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</si>
  <si>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</si>
  <si>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</si>
  <si>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</si>
  <si>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</si>
  <si>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</si>
  <si>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</si>
  <si>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</si>
  <si>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</si>
  <si>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</si>
  <si>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</si>
  <si>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</si>
  <si>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</si>
  <si>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</si>
  <si>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</si>
  <si>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</si>
  <si>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</si>
  <si>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</si>
  <si>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</si>
  <si>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</si>
  <si>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</si>
  <si>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</si>
  <si>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</si>
  <si>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</si>
  <si>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</si>
  <si>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</si>
  <si>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</si>
  <si>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</si>
  <si>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</si>
  <si>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</si>
  <si>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</si>
  <si>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</si>
  <si>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</si>
  <si>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</si>
  <si>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</si>
  <si>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</si>
  <si>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</si>
  <si>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</si>
  <si>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</si>
  <si>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</si>
  <si>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</si>
  <si>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</si>
  <si>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</si>
  <si>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</si>
  <si>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</si>
  <si>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</si>
  <si>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</si>
  <si>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</si>
  <si>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</si>
  <si>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</si>
  <si>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</si>
  <si>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</si>
  <si>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</si>
  <si>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</si>
  <si>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</si>
  <si>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</si>
  <si>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</si>
  <si>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</si>
  <si>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</si>
  <si>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</si>
  <si>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</si>
  <si>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</si>
  <si>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</si>
  <si>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</si>
  <si>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</si>
  <si>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</si>
  <si>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</si>
  <si>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</si>
  <si>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</si>
  <si>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</si>
  <si>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</si>
  <si>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</si>
  <si>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</si>
  <si>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</si>
  <si>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</si>
  <si>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</si>
  <si>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</si>
  <si>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</si>
  <si>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</si>
  <si>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</si>
  <si>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</si>
  <si>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</si>
  <si>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</si>
  <si>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</si>
  <si>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</si>
  <si>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</si>
  <si>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</si>
  <si>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</si>
  <si>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</si>
  <si>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</si>
  <si>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</si>
  <si>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</si>
  <si>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</si>
  <si>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</si>
  <si>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</si>
  <si>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</si>
  <si>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</si>
  <si>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</si>
  <si>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</si>
  <si>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</si>
  <si>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</si>
  <si>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</si>
  <si>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</si>
  <si>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</si>
  <si>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</si>
  <si>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</si>
  <si>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</si>
  <si>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</si>
  <si>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</si>
  <si>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</si>
  <si>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</si>
  <si>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</si>
  <si>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</si>
  <si>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</si>
  <si>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</si>
  <si>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</si>
  <si>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</si>
  <si>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</si>
  <si>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</si>
  <si>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</si>
  <si>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</si>
  <si>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</si>
  <si>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</si>
  <si>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</si>
  <si>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</si>
  <si>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</si>
  <si>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</si>
  <si>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</si>
  <si>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</si>
  <si>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</si>
  <si>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</si>
  <si>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</si>
  <si>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</si>
  <si>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</si>
  <si>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</si>
  <si>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</si>
  <si>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</si>
  <si>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</si>
  <si>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</si>
  <si>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</si>
  <si>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</si>
  <si>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</si>
  <si>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</si>
  <si>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</si>
  <si>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</si>
  <si>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</si>
  <si>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</si>
  <si>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</si>
  <si>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</si>
  <si>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</si>
  <si>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</si>
  <si>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</si>
  <si>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</si>
  <si>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</si>
  <si>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</si>
  <si>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</si>
  <si>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</si>
  <si>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</si>
  <si>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</si>
  <si>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</si>
  <si>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</si>
  <si>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</si>
  <si>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</si>
  <si>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</si>
  <si>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</si>
  <si>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</si>
  <si>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</si>
  <si>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</si>
  <si>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</si>
  <si>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</si>
  <si>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</si>
  <si>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</si>
  <si>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</si>
  <si>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</si>
  <si>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</si>
  <si>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</si>
  <si>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</si>
  <si>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</si>
  <si>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</si>
  <si>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</si>
  <si>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</si>
  <si>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</si>
  <si>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</si>
  <si>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</si>
  <si>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</si>
  <si>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</si>
  <si>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</si>
  <si>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</si>
  <si>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</si>
  <si>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</si>
  <si>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</si>
  <si>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</si>
  <si>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</si>
  <si>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</si>
  <si>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</si>
  <si>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</si>
  <si>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</si>
  <si>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</si>
  <si>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</si>
  <si>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</si>
  <si>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</si>
  <si>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</si>
  <si>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</si>
  <si>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</si>
  <si>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</si>
  <si>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</si>
  <si>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</si>
  <si>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</si>
  <si>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</si>
  <si>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</si>
  <si>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</si>
  <si>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</si>
  <si>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</si>
  <si>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</si>
  <si>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</si>
  <si>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</si>
  <si>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</si>
  <si>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</si>
  <si>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</si>
  <si>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</si>
  <si>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</si>
  <si>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</si>
  <si>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</si>
  <si>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</si>
  <si>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</si>
  <si>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</si>
  <si>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</si>
  <si>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</si>
  <si>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</si>
  <si>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</si>
  <si>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</si>
  <si>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</si>
  <si>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</si>
  <si>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</si>
  <si>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</si>
  <si>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</si>
  <si>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</si>
  <si>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</si>
  <si>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</si>
  <si>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</si>
  <si>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</si>
  <si>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</si>
  <si>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</si>
  <si>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</si>
  <si>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</si>
  <si>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</si>
  <si>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</si>
  <si>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</si>
  <si>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</si>
  <si>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</si>
  <si>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</si>
  <si>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</si>
  <si>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</si>
  <si>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</si>
  <si>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</si>
  <si>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</si>
  <si>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</si>
  <si>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</si>
  <si>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</si>
  <si>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</si>
  <si>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</si>
  <si>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</si>
  <si>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</si>
  <si>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</si>
  <si>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</si>
  <si>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</si>
  <si>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</si>
  <si>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</si>
  <si>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</si>
  <si>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</si>
  <si>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</si>
  <si>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</si>
  <si>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</si>
  <si>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</si>
  <si>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</si>
  <si>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</si>
  <si>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</si>
  <si>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</si>
  <si>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</si>
  <si>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</si>
  <si>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</si>
  <si>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</si>
  <si>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</si>
  <si>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</si>
  <si>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</si>
  <si>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</si>
  <si>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</si>
  <si>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</si>
  <si>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</si>
  <si>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</si>
  <si>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</si>
  <si>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</si>
  <si>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</si>
  <si>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</si>
  <si>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</si>
  <si>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</si>
  <si>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</si>
  <si>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</si>
  <si>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</si>
  <si>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</si>
  <si>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</si>
  <si>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</si>
  <si>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</si>
  <si>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</si>
  <si>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</si>
  <si>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</si>
  <si>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</si>
  <si>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</si>
  <si>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</si>
  <si>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</si>
  <si>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</si>
  <si>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</si>
  <si>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</si>
  <si>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</si>
  <si>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</si>
  <si>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</si>
  <si>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</si>
  <si>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</si>
  <si>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</si>
  <si>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</si>
  <si>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</si>
  <si>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</si>
  <si>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</si>
  <si>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</si>
  <si>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</si>
  <si>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</si>
  <si>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</si>
  <si>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</si>
  <si>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</si>
  <si>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</si>
  <si>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</si>
  <si>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</si>
  <si>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</si>
  <si>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</si>
  <si>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</si>
  <si>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</si>
  <si>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</si>
  <si>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</si>
  <si>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</si>
  <si>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</si>
  <si>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</si>
  <si>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</si>
  <si>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</si>
  <si>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</si>
  <si>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</si>
  <si>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</si>
  <si>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</si>
  <si>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</si>
  <si>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</si>
  <si>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</si>
  <si>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</si>
  <si>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</si>
  <si>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</si>
  <si>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</si>
  <si>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</si>
  <si>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</si>
  <si>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</si>
  <si>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</si>
  <si>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</si>
  <si>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</si>
  <si>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</si>
  <si>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</si>
  <si>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</si>
  <si>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</si>
  <si>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</si>
  <si>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</si>
  <si>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</si>
  <si>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</si>
  <si>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</si>
  <si>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</si>
  <si>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</si>
  <si>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</si>
  <si>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</si>
  <si>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</si>
  <si>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</si>
  <si>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</si>
  <si>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</si>
  <si>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</si>
  <si>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</si>
  <si>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</si>
  <si>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</si>
  <si>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</si>
  <si>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</si>
  <si>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</si>
  <si>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</si>
  <si>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</si>
  <si>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</si>
  <si>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</si>
  <si>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</si>
  <si>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</si>
  <si>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</si>
  <si>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</si>
  <si>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</si>
  <si>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</si>
  <si>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</si>
  <si>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</si>
  <si>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</si>
  <si>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</si>
  <si>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</si>
  <si>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</si>
  <si>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</si>
  <si>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</si>
  <si>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</si>
  <si>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</si>
  <si>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</si>
  <si>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</si>
  <si>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</si>
  <si>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</si>
  <si>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</si>
  <si>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</si>
  <si>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</si>
  <si>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</si>
  <si>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</si>
  <si>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</si>
  <si>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</si>
  <si>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</si>
  <si>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</si>
  <si>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</si>
  <si>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</si>
  <si>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</si>
  <si>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</si>
  <si>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</si>
  <si>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</si>
  <si>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</si>
  <si>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</si>
  <si>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</si>
  <si>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</si>
  <si>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</si>
  <si>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</si>
  <si>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</si>
  <si>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</si>
  <si>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</si>
  <si>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</si>
  <si>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</si>
  <si>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</si>
  <si>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</si>
  <si>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</si>
  <si>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</si>
  <si>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</si>
  <si>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</si>
  <si>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</si>
  <si>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</si>
  <si>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</si>
  <si>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</si>
  <si>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</si>
  <si>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</si>
  <si>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</si>
  <si>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</si>
  <si>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</si>
  <si>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</si>
  <si>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</si>
  <si>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</si>
  <si>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</si>
  <si>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</si>
  <si>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</si>
  <si>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</si>
  <si>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</si>
  <si>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</si>
  <si>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</si>
  <si>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</si>
  <si>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</si>
  <si>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</si>
  <si>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</si>
  <si>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</si>
  <si>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</si>
  <si>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</si>
  <si>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</si>
  <si>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</si>
  <si>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</si>
  <si>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</si>
  <si>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</si>
  <si>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</si>
  <si>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</si>
  <si>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</si>
  <si>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</si>
  <si>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</si>
  <si>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</si>
  <si>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</si>
  <si>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</si>
  <si>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</si>
  <si>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</si>
  <si>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</si>
  <si>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</si>
  <si>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</si>
  <si>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</si>
  <si>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</si>
  <si>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</si>
  <si>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</si>
  <si>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</si>
  <si>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</si>
  <si>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</si>
  <si>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</si>
  <si>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</si>
  <si>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</si>
  <si>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</si>
  <si>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</si>
  <si>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</si>
  <si>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</si>
  <si>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</si>
  <si>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</si>
  <si>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</si>
  <si>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</si>
  <si>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</si>
  <si>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</si>
  <si>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</si>
  <si>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</si>
  <si>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</si>
  <si>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</si>
  <si>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</si>
  <si>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</si>
  <si>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</si>
  <si>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</si>
  <si>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</si>
  <si>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</si>
  <si>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</si>
  <si>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</si>
  <si>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</si>
  <si>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</si>
  <si>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</si>
  <si>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</si>
  <si>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</si>
  <si>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</si>
  <si>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</si>
  <si>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</si>
  <si>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</si>
  <si>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</si>
  <si>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</si>
  <si>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</si>
  <si>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</si>
  <si>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</si>
  <si>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</si>
  <si>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</si>
  <si>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</si>
  <si>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</si>
  <si>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</si>
  <si>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</si>
  <si>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</si>
  <si>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</si>
  <si>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</si>
  <si>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</si>
  <si>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</si>
  <si>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</si>
  <si>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</si>
  <si>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</si>
  <si>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</si>
  <si>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</si>
  <si>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</si>
  <si>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</si>
  <si>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</si>
  <si>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</si>
  <si>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</si>
  <si>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</si>
  <si>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</si>
  <si>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</si>
  <si>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</si>
  <si>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</si>
  <si>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</si>
  <si>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</si>
  <si>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</si>
  <si>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</si>
  <si>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</si>
  <si>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</si>
  <si>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</si>
  <si>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</si>
  <si>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</si>
  <si>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</si>
  <si>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</si>
  <si>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</si>
  <si>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</si>
  <si>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</si>
  <si>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</si>
  <si>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</si>
  <si>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</si>
  <si>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</si>
  <si>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</si>
  <si>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</si>
  <si>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</si>
  <si>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</si>
  <si>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</si>
  <si>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</si>
  <si>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</si>
  <si>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</si>
  <si>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</si>
  <si>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</si>
  <si>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</si>
  <si>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</si>
  <si>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</si>
  <si>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</si>
  <si>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</si>
  <si>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</si>
  <si>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</si>
  <si>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</si>
  <si>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</si>
  <si>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</si>
  <si>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</si>
  <si>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</si>
  <si>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</si>
  <si>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</si>
  <si>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</si>
  <si>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</si>
  <si>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</si>
  <si>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</si>
  <si>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</si>
  <si>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</si>
  <si>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</si>
  <si>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</si>
  <si>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</si>
  <si>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</si>
  <si>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</si>
  <si>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</si>
  <si>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</si>
  <si>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</si>
  <si>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</si>
  <si>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</si>
  <si>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</si>
  <si>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</si>
  <si>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</si>
  <si>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</si>
  <si>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</si>
  <si>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</si>
  <si>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</si>
  <si>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</si>
  <si>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</si>
  <si>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</si>
  <si>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</si>
  <si>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</si>
  <si>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</si>
  <si>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</si>
  <si>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</si>
  <si>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</si>
  <si>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</si>
  <si>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</si>
  <si>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</si>
  <si>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</si>
  <si>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</si>
  <si>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</si>
  <si>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</si>
  <si>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</si>
  <si>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</si>
  <si>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</si>
  <si>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</si>
  <si>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</si>
  <si>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</si>
  <si>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</si>
  <si>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</si>
  <si>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</si>
  <si>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</si>
  <si>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</si>
  <si>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</si>
  <si>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</si>
  <si>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</si>
  <si>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</si>
  <si>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</si>
  <si>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</si>
  <si>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</si>
  <si>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</si>
  <si>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</si>
  <si>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</si>
  <si>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</si>
  <si>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</si>
  <si>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</si>
  <si>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</si>
  <si>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</si>
  <si>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</si>
  <si>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</si>
  <si>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</si>
  <si>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</si>
  <si>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</si>
  <si>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</si>
  <si>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</si>
  <si>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</si>
  <si>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</si>
  <si>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</si>
  <si>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</si>
  <si>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</si>
  <si>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</si>
  <si>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</si>
  <si>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</si>
  <si>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</si>
  <si>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</si>
  <si>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</si>
  <si>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</si>
  <si>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</si>
  <si>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</si>
  <si>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</si>
  <si>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</si>
  <si>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</si>
  <si>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</si>
  <si>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</si>
  <si>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</si>
  <si>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</si>
  <si>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</si>
  <si>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</si>
  <si>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</si>
  <si>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</si>
  <si>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</si>
  <si>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</si>
  <si>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</si>
  <si>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</si>
  <si>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</si>
  <si>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</si>
  <si>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</si>
  <si>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</si>
  <si>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</si>
  <si>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</si>
  <si>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</si>
  <si>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</si>
  <si>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</si>
  <si>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</si>
  <si>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</si>
  <si>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</si>
  <si>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</si>
  <si>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</si>
  <si>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</si>
  <si>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</si>
  <si>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</si>
  <si>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</si>
  <si>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</si>
  <si>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</si>
  <si>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</si>
  <si>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</si>
  <si>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</si>
  <si>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</si>
  <si>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</si>
  <si>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</si>
  <si>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</si>
  <si>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</si>
  <si>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</si>
  <si>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</si>
  <si>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</si>
  <si>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</si>
  <si>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</si>
  <si>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</si>
  <si>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</si>
  <si>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</si>
  <si>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</si>
  <si>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</si>
  <si>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</si>
  <si>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</si>
  <si>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</si>
  <si>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</si>
  <si>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</si>
  <si>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</si>
  <si>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</si>
  <si>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</si>
  <si>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</si>
  <si>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</si>
  <si>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</si>
  <si>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</si>
  <si>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</si>
  <si>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</si>
  <si>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</si>
  <si>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</si>
  <si>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</si>
  <si>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</si>
  <si>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</si>
  <si>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</si>
  <si>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</si>
  <si>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</si>
  <si>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</si>
  <si>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</si>
  <si>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</si>
  <si>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</si>
  <si>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</si>
  <si>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</si>
  <si>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</si>
  <si>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</si>
  <si>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</si>
  <si>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</si>
  <si>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</si>
  <si>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</si>
  <si>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</si>
  <si>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</si>
  <si>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</si>
  <si>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</si>
  <si>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</si>
  <si>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</si>
  <si>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</si>
  <si>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</si>
  <si>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</si>
  <si>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</si>
  <si>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</si>
  <si>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</si>
  <si>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</si>
  <si>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</si>
  <si>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</si>
  <si>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</si>
  <si>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</si>
  <si>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</si>
  <si>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</si>
  <si>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</si>
  <si>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</si>
  <si>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</si>
  <si>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</si>
  <si>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</si>
  <si>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</si>
  <si>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</si>
  <si>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</si>
  <si>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</si>
  <si>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</si>
  <si>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</si>
  <si>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</si>
  <si>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</si>
  <si>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</si>
  <si>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</si>
  <si>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</si>
  <si>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</si>
  <si>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</si>
  <si>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</si>
  <si>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</si>
  <si>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</si>
  <si>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</si>
  <si>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</si>
  <si>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</si>
  <si>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</si>
  <si>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</si>
  <si>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</si>
  <si>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</si>
  <si>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</si>
  <si>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</si>
  <si>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</si>
  <si>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</si>
  <si>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</si>
  <si>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</si>
  <si>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</si>
  <si>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</si>
  <si>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</si>
  <si>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</si>
  <si>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</si>
  <si>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</si>
  <si>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</si>
  <si>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</si>
  <si>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</si>
  <si>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</si>
  <si>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</si>
  <si>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</si>
  <si>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</si>
  <si>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</si>
  <si>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</si>
  <si>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</si>
  <si>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</si>
  <si>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</si>
  <si>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</si>
  <si>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</si>
  <si>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</si>
  <si>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</si>
  <si>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</si>
  <si>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</si>
  <si>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</si>
  <si>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</si>
  <si>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</si>
  <si>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</si>
  <si>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</si>
  <si>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</si>
  <si>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</si>
  <si>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</si>
  <si>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</si>
  <si>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</si>
  <si>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</si>
  <si>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</si>
  <si>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</si>
  <si>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</si>
  <si>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</si>
  <si>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</si>
  <si>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</si>
  <si>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</si>
  <si>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</si>
  <si>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</si>
  <si>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</si>
  <si>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</si>
  <si>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</si>
  <si>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</si>
  <si>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</si>
  <si>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</si>
  <si>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</si>
  <si>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</si>
  <si>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</si>
  <si>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</si>
  <si>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</si>
  <si>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</si>
  <si>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</si>
  <si>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</si>
  <si>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</si>
  <si>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</si>
  <si>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</si>
  <si>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</si>
  <si>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</si>
  <si>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</si>
  <si>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</si>
  <si>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</si>
  <si>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</si>
  <si>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</si>
  <si>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</si>
  <si>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</si>
  <si>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</si>
  <si>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</si>
  <si>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</si>
  <si>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</si>
  <si>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</si>
  <si>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</si>
  <si>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</si>
  <si>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</si>
  <si>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</si>
  <si>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</si>
  <si>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</si>
  <si>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</si>
  <si>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</si>
  <si>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</si>
  <si>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</si>
  <si>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</si>
  <si>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</si>
  <si>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</si>
  <si>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</si>
  <si>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</si>
  <si>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</si>
  <si>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</si>
  <si>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</si>
  <si>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</si>
  <si>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</si>
  <si>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</si>
  <si>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</si>
  <si>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</si>
  <si>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</si>
  <si>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</si>
  <si>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</si>
  <si>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</si>
  <si>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</si>
  <si>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</si>
  <si>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</si>
  <si>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</si>
  <si>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</si>
  <si>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</si>
  <si>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</si>
  <si>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</si>
  <si>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</si>
  <si>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</si>
  <si>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</si>
  <si>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</si>
  <si>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</si>
  <si>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</si>
  <si>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</si>
  <si>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</si>
  <si>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</si>
  <si>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</si>
  <si>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</si>
  <si>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</si>
  <si>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</si>
  <si>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</si>
  <si>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</si>
  <si>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</si>
  <si>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</si>
  <si>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</si>
  <si>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</si>
  <si>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</si>
  <si>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</si>
  <si>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</si>
  <si>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</si>
  <si>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</si>
  <si>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</si>
  <si>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</si>
  <si>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</si>
  <si>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</si>
  <si>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</si>
  <si>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</si>
  <si>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</si>
  <si>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</si>
  <si>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</si>
  <si>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</si>
  <si>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</si>
  <si>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</si>
  <si>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</si>
  <si>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</si>
  <si>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</si>
  <si>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</si>
  <si>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</si>
  <si>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</si>
  <si>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</si>
  <si>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</si>
  <si>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</si>
  <si>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</si>
  <si>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</si>
  <si>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</si>
  <si>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</si>
  <si>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</si>
  <si>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</si>
  <si>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</si>
  <si>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</si>
  <si>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</si>
  <si>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</si>
  <si>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</si>
  <si>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</si>
  <si>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</si>
  <si>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</si>
  <si>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</si>
  <si>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</si>
  <si>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</si>
  <si>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</si>
  <si>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</si>
  <si>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</si>
  <si>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</si>
  <si>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</si>
  <si>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</si>
  <si>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</si>
  <si>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</si>
  <si>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</si>
  <si>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</si>
  <si>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</si>
  <si>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</si>
  <si>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</si>
  <si>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</si>
  <si>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</si>
  <si>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</si>
  <si>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</si>
  <si>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</si>
  <si>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</si>
  <si>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</si>
  <si>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</si>
  <si>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</si>
  <si>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</si>
  <si>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</si>
  <si>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</si>
  <si>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</si>
  <si>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</si>
  <si>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</si>
  <si>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</si>
  <si>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</si>
  <si>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</si>
  <si>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</si>
  <si>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</si>
  <si>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</si>
  <si>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</si>
  <si>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</si>
  <si>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</si>
  <si>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</si>
  <si>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</si>
  <si>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</si>
  <si>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</si>
  <si>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</si>
  <si>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</si>
  <si>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</si>
  <si>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</si>
  <si>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</si>
  <si>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</si>
  <si>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</si>
  <si>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</si>
  <si>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</si>
  <si>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</si>
  <si>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</si>
  <si>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</si>
  <si>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</si>
  <si>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</si>
  <si>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</si>
  <si>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</si>
  <si>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</si>
  <si>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</si>
  <si>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</si>
  <si>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</si>
  <si>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</si>
  <si>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</si>
  <si>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</si>
  <si>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</si>
  <si>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</si>
  <si>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</si>
  <si>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</si>
  <si>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</si>
  <si>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</si>
  <si>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</si>
  <si>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</si>
  <si>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</si>
  <si>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</si>
  <si>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</si>
  <si>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</si>
  <si>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</si>
  <si>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</si>
  <si>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</si>
  <si>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</si>
  <si>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</si>
  <si>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</si>
  <si>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</si>
  <si>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</si>
  <si>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</si>
  <si>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</si>
  <si>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</si>
  <si>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</si>
  <si>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</si>
  <si>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</si>
  <si>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</si>
  <si>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</si>
  <si>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</si>
  <si>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</si>
  <si>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</si>
  <si>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</si>
  <si>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</si>
  <si>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</si>
  <si>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</si>
  <si>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</si>
  <si>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</si>
  <si>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</si>
  <si>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</si>
  <si>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</si>
  <si>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</si>
  <si>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</si>
  <si>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</si>
  <si>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</si>
  <si>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</si>
  <si>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</si>
  <si>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</si>
  <si>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</si>
  <si>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</si>
  <si>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</si>
  <si>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</si>
  <si>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</si>
  <si>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</si>
  <si>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</si>
  <si>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</si>
  <si>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</si>
  <si>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</si>
  <si>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</si>
  <si>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</si>
  <si>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</si>
  <si>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</si>
  <si>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</si>
  <si>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</si>
  <si>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</si>
  <si>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</si>
  <si>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</si>
  <si>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</si>
  <si>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</si>
  <si>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</si>
  <si>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</si>
  <si>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</si>
  <si>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</si>
  <si>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</si>
  <si>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</si>
  <si>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</si>
  <si>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</si>
  <si>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</si>
  <si>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</si>
  <si>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</si>
  <si>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</si>
  <si>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</si>
  <si>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</si>
  <si>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</si>
  <si>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</si>
  <si>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</si>
  <si>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</si>
  <si>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</si>
  <si>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</si>
  <si>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</si>
  <si>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</si>
  <si>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</si>
  <si>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</si>
  <si>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</si>
  <si>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</si>
  <si>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</si>
  <si>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</si>
  <si>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</si>
  <si>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</si>
  <si>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</si>
  <si>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</si>
  <si>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</si>
  <si>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</si>
  <si>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</si>
  <si>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</si>
  <si>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</si>
  <si>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</si>
  <si>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</si>
  <si>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</si>
  <si>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</si>
  <si>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</si>
  <si>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</si>
  <si>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</si>
  <si>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</si>
  <si>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</si>
  <si>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</si>
  <si>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</si>
  <si>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</si>
  <si>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</si>
  <si>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</si>
  <si>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</si>
  <si>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</si>
  <si>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</si>
  <si>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</si>
  <si>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</si>
  <si>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</si>
  <si>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</si>
  <si>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</si>
  <si>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</si>
  <si>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</si>
  <si>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</si>
  <si>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</si>
  <si>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</si>
  <si>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</si>
  <si>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</si>
  <si>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</si>
  <si>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</si>
  <si>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</si>
  <si>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</si>
  <si>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</si>
  <si>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</si>
  <si>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</si>
  <si>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</si>
  <si>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</si>
  <si>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</si>
  <si>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</si>
  <si>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</si>
  <si>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</si>
  <si>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</si>
  <si>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</si>
  <si>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</si>
  <si>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</si>
  <si>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</si>
  <si>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</si>
  <si>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</si>
  <si>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</si>
  <si>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</si>
  <si>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</si>
  <si>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</si>
  <si>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</si>
  <si>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</si>
  <si>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</si>
  <si>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</si>
  <si>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</si>
  <si>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</si>
  <si>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</si>
  <si>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</si>
  <si>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</si>
  <si>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</si>
  <si>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</si>
  <si>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</si>
  <si>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</si>
  <si>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</si>
  <si>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</si>
  <si>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</si>
  <si>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</si>
  <si>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</si>
  <si>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</si>
  <si>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</si>
  <si>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</si>
  <si>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</si>
  <si>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</si>
  <si>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</si>
  <si>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</si>
  <si>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</si>
  <si>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</si>
  <si>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</si>
  <si>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</si>
  <si>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</si>
  <si>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</si>
  <si>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</si>
  <si>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</si>
  <si>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</si>
  <si>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</si>
  <si>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</si>
  <si>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</si>
  <si>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</si>
  <si>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</si>
  <si>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</si>
  <si>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</si>
  <si>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</si>
  <si>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</si>
  <si>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</si>
  <si>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</si>
  <si>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</si>
  <si>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</si>
  <si>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</si>
  <si>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</si>
  <si>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</si>
  <si>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</si>
  <si>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</si>
  <si>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</si>
  <si>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</si>
  <si>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</si>
  <si>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</si>
  <si>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</si>
  <si>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</si>
  <si>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</si>
  <si>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</si>
  <si>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</si>
  <si>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</si>
  <si>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</si>
  <si>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</si>
  <si>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</si>
  <si>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</si>
  <si>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</si>
  <si>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</si>
  <si>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</si>
  <si>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</si>
  <si>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</si>
  <si>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</si>
  <si>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</si>
  <si>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</si>
  <si>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</si>
  <si>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</si>
  <si>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</si>
  <si>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</si>
  <si>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</si>
  <si>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</si>
  <si>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</si>
  <si>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</si>
  <si>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</si>
  <si>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</si>
  <si>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</si>
  <si>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</si>
  <si>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</si>
  <si>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</si>
  <si>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</si>
  <si>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</si>
  <si>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</si>
  <si>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</si>
  <si>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</si>
  <si>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</si>
  <si>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</si>
  <si>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</si>
  <si>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</si>
  <si>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</si>
  <si>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</si>
  <si>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</si>
  <si>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</si>
  <si>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</si>
  <si>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</si>
  <si>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</si>
  <si>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</si>
  <si>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</si>
  <si>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</si>
  <si>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</si>
  <si>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</si>
  <si>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</si>
  <si>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</si>
  <si>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</si>
  <si>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</si>
  <si>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</si>
  <si>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</si>
  <si>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</si>
  <si>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</si>
  <si>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</si>
  <si>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</si>
  <si>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</si>
  <si>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</si>
  <si>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</si>
  <si>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</si>
  <si>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</si>
  <si>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</si>
  <si>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</si>
  <si>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</si>
  <si>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</si>
  <si>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</si>
  <si>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</si>
  <si>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</si>
  <si>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</si>
  <si>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</si>
  <si>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</si>
  <si>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</si>
  <si>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</si>
  <si>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</si>
  <si>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</si>
  <si>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</si>
  <si>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</si>
  <si>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</si>
  <si>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</si>
  <si>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</si>
  <si>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</si>
  <si>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</si>
  <si>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</si>
  <si>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</si>
  <si>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</si>
  <si>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</si>
  <si>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</si>
  <si>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</si>
  <si>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</si>
  <si>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</si>
  <si>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</si>
  <si>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</si>
  <si>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</si>
  <si>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</si>
  <si>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</si>
  <si>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</si>
  <si>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</si>
  <si>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</si>
  <si>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</si>
  <si>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</si>
  <si>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</si>
  <si>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</si>
  <si>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</si>
  <si>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</si>
  <si>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</si>
  <si>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</si>
  <si>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</si>
  <si>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</si>
  <si>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</si>
  <si>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</si>
  <si>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</si>
  <si>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</si>
  <si>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</si>
  <si>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</si>
  <si>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</si>
  <si>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</si>
  <si>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</si>
  <si>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</si>
  <si>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</si>
  <si>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</si>
  <si>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</si>
  <si>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</si>
  <si>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</si>
  <si>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</si>
  <si>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</si>
  <si>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</si>
  <si>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</si>
  <si>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</si>
  <si>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</si>
  <si>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</si>
  <si>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</si>
  <si>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</si>
  <si>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</si>
  <si>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</si>
  <si>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</si>
  <si>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</si>
  <si>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</si>
  <si>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</si>
  <si>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</si>
  <si>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</si>
  <si>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</si>
  <si>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</si>
  <si>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</si>
  <si>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</si>
  <si>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</si>
  <si>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</si>
  <si>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</si>
  <si>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</si>
  <si>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</si>
  <si>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</si>
  <si>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</si>
  <si>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</si>
  <si>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</si>
  <si>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</si>
  <si>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</si>
  <si>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</si>
  <si>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</si>
  <si>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</si>
  <si>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</si>
  <si>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</si>
  <si>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</si>
  <si>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</si>
  <si>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</si>
  <si>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</si>
  <si>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</si>
  <si>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</si>
  <si>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</si>
  <si>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</si>
  <si>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</si>
  <si>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</si>
  <si>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</si>
  <si>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</si>
  <si>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</si>
  <si>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</si>
  <si>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</si>
  <si>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</si>
  <si>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</si>
  <si>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</si>
  <si>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</si>
  <si>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</si>
  <si>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</si>
  <si>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</si>
  <si>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</si>
  <si>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</si>
  <si>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</si>
  <si>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</si>
  <si>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</si>
  <si>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</si>
  <si>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</si>
  <si>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</si>
  <si>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</si>
  <si>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</si>
  <si>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</si>
  <si>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</si>
  <si>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</si>
  <si>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</si>
  <si>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</si>
  <si>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</si>
  <si>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</si>
  <si>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</si>
  <si>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</si>
  <si>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</si>
  <si>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</si>
  <si>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</si>
  <si>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</si>
  <si>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</si>
  <si>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</si>
  <si>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</si>
  <si>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</si>
  <si>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</si>
  <si>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</si>
  <si>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</si>
  <si>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</si>
  <si>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</si>
  <si>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</si>
  <si>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</si>
  <si>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</si>
  <si>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</si>
  <si>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</si>
  <si>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</si>
  <si>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</si>
  <si>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</si>
  <si>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</si>
  <si>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</si>
  <si>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</si>
  <si>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</si>
  <si>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</si>
  <si>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</si>
  <si>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</si>
  <si>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</si>
  <si>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</si>
  <si>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</si>
  <si>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</si>
  <si>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</si>
  <si>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</si>
  <si>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</si>
  <si>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</si>
  <si>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</si>
  <si>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</si>
  <si>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</si>
  <si>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</si>
  <si>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</si>
  <si>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</si>
  <si>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</si>
  <si>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</si>
  <si>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</si>
  <si>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</si>
  <si>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</si>
  <si>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</si>
  <si>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</si>
  <si>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</si>
  <si>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</si>
  <si>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</si>
  <si>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</si>
  <si>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</si>
  <si>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</si>
  <si>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</si>
  <si>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</si>
  <si>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</si>
  <si>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</si>
  <si>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</si>
  <si>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</si>
  <si>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</si>
  <si>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</si>
  <si>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</si>
  <si>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</si>
  <si>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</si>
  <si>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</si>
  <si>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</si>
  <si>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</si>
  <si>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</si>
  <si>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</si>
  <si>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</si>
  <si>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</si>
  <si>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</si>
  <si>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</si>
  <si>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</si>
  <si>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</si>
  <si>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</si>
  <si>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</si>
  <si>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</si>
  <si>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</si>
  <si>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</si>
  <si>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</si>
  <si>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</si>
  <si>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</si>
  <si>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</si>
  <si>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</si>
  <si>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</si>
  <si>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</si>
  <si>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</si>
  <si>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</si>
  <si>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</si>
  <si>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</si>
  <si>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</si>
  <si>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</si>
  <si>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</si>
  <si>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</si>
  <si>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</si>
  <si>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</si>
  <si>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</si>
  <si>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</si>
  <si>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</si>
  <si>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</si>
  <si>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</si>
  <si>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</si>
  <si>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</si>
  <si>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</si>
  <si>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</si>
  <si>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</si>
  <si>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</si>
  <si>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</si>
  <si>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</si>
  <si>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</si>
  <si>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</si>
  <si>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</si>
  <si>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</si>
  <si>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</si>
  <si>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</si>
  <si>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</si>
  <si>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</si>
  <si>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</si>
  <si>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</si>
  <si>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</si>
  <si>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</si>
  <si>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</si>
  <si>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</si>
  <si>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</si>
  <si>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</si>
  <si>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</si>
  <si>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</si>
  <si>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</si>
  <si>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</si>
  <si>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</si>
  <si>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</si>
  <si>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</si>
  <si>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</si>
  <si>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</si>
  <si>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</si>
  <si>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</si>
  <si>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</si>
  <si>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</si>
  <si>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</si>
  <si>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</si>
  <si>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</si>
  <si>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</si>
  <si>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</si>
  <si>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</si>
  <si>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</si>
  <si>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</si>
  <si>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</si>
  <si>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</si>
  <si>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</si>
  <si>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</si>
  <si>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</si>
  <si>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</si>
  <si>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</si>
  <si>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</si>
  <si>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</si>
  <si>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</si>
  <si>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</si>
  <si>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</si>
  <si>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</si>
  <si>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</si>
  <si>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</si>
  <si>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</si>
  <si>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</si>
  <si>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</si>
  <si>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</si>
  <si>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</si>
  <si>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</si>
  <si>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</si>
  <si>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</si>
  <si>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</si>
  <si>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</si>
  <si>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</si>
  <si>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</si>
  <si>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</si>
  <si>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</si>
  <si>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</si>
  <si>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</si>
  <si>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</si>
  <si>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</si>
  <si>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</si>
  <si>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</si>
  <si>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</si>
  <si>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</si>
  <si>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</si>
  <si>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</si>
  <si>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</si>
  <si>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</si>
  <si>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</si>
  <si>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</si>
  <si>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</si>
  <si>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</si>
  <si>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</si>
  <si>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</si>
  <si>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</si>
  <si>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</si>
  <si>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</si>
  <si>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</si>
  <si>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</si>
  <si>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</si>
  <si>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</si>
  <si>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</si>
  <si>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</si>
  <si>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</si>
  <si>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</si>
  <si>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</si>
  <si>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</si>
  <si>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</si>
  <si>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</si>
  <si>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</si>
  <si>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</si>
  <si>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</si>
  <si>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</si>
  <si>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</si>
  <si>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</si>
  <si>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</si>
  <si>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</si>
  <si>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</si>
  <si>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</si>
  <si>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</si>
  <si>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</si>
  <si>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</si>
  <si>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</si>
  <si>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</si>
  <si>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</si>
  <si>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</si>
  <si>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</si>
  <si>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</si>
  <si>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</si>
  <si>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</si>
  <si>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</si>
  <si>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</si>
  <si>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</si>
  <si>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</si>
  <si>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</si>
  <si>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</si>
  <si>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</si>
  <si>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</si>
  <si>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</si>
  <si>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</si>
  <si>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</si>
  <si>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</si>
  <si>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</si>
  <si>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</si>
  <si>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</si>
  <si>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</si>
  <si>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</si>
  <si>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</si>
  <si>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</si>
  <si>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</si>
  <si>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</si>
  <si>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</si>
  <si>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</si>
  <si>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</si>
  <si>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</si>
  <si>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</si>
  <si>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</si>
  <si>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</si>
  <si>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</si>
  <si>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</si>
  <si>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</si>
  <si>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</si>
  <si>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</si>
  <si>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</si>
  <si>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</si>
  <si>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</si>
  <si>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</si>
  <si>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</si>
  <si>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</si>
  <si>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</si>
  <si>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</si>
  <si>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</si>
  <si>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</si>
  <si>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</si>
  <si>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</si>
  <si>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</si>
  <si>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</si>
  <si>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</si>
  <si>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</si>
  <si>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</si>
  <si>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</si>
  <si>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</si>
  <si>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</si>
  <si>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</si>
  <si>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</si>
  <si>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</si>
  <si>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</si>
  <si>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</si>
  <si>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</si>
  <si>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</si>
  <si>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</si>
  <si>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</si>
  <si>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</si>
  <si>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</si>
  <si>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</si>
  <si>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</si>
  <si>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</si>
  <si>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</si>
  <si>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</si>
  <si>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</si>
  <si>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</si>
  <si>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</si>
  <si>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</si>
  <si>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</si>
  <si>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</si>
  <si>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</si>
  <si>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</si>
  <si>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</si>
  <si>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</si>
  <si>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</si>
  <si>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</si>
  <si>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</si>
  <si>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</si>
  <si>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</si>
  <si>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</si>
  <si>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</si>
  <si>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</si>
  <si>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</si>
  <si>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</si>
  <si>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</si>
  <si>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</si>
  <si>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</si>
  <si>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</si>
  <si>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</si>
  <si>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</si>
  <si>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</si>
  <si>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</si>
  <si>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</si>
  <si>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</si>
  <si>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</si>
  <si>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</si>
  <si>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</si>
  <si>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</si>
  <si>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</si>
  <si>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</si>
  <si>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</si>
  <si>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</si>
  <si>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</si>
  <si>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</si>
  <si>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</si>
  <si>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</si>
  <si>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</si>
  <si>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</si>
  <si>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</si>
  <si>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</si>
  <si>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</si>
  <si>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</si>
  <si>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</si>
  <si>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</si>
  <si>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</si>
  <si>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</si>
  <si>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</si>
  <si>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</si>
  <si>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</si>
  <si>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</si>
  <si>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</si>
  <si>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</si>
  <si>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</si>
  <si>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</si>
  <si>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</si>
  <si>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</si>
  <si>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</si>
  <si>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</si>
  <si>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</si>
  <si>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</si>
  <si>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</si>
  <si>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</si>
  <si>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</si>
  <si>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</si>
  <si>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</si>
  <si>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</si>
  <si>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</si>
  <si>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</si>
  <si>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</si>
  <si>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</si>
  <si>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</si>
  <si>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</si>
  <si>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</si>
  <si>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</si>
  <si>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</si>
  <si>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</si>
  <si>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</si>
  <si>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</si>
  <si>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</si>
  <si>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</si>
  <si>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</si>
  <si>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</si>
  <si>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</si>
  <si>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</si>
  <si>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</si>
  <si>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</si>
  <si>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</si>
  <si>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</si>
  <si>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</si>
  <si>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</si>
  <si>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</si>
  <si>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</si>
  <si>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</si>
  <si>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</si>
  <si>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</si>
  <si>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</si>
  <si>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</si>
  <si>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</si>
  <si>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</si>
  <si>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</si>
  <si>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</si>
  <si>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</si>
  <si>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</si>
  <si>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</si>
  <si>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</si>
  <si>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</si>
  <si>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</si>
  <si>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</si>
  <si>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</si>
  <si>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</si>
  <si>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</si>
  <si>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</si>
  <si>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</si>
  <si>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</si>
  <si>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</si>
  <si>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</si>
  <si>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</si>
  <si>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</si>
  <si>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</si>
  <si>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</si>
  <si>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</si>
  <si>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</si>
  <si>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</si>
  <si>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</si>
  <si>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</si>
  <si>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</si>
  <si>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</si>
  <si>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</si>
  <si>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</si>
  <si>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</si>
  <si>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</si>
  <si>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</si>
  <si>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</si>
  <si>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</si>
  <si>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</si>
  <si>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</si>
  <si>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</si>
  <si>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</si>
  <si>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</si>
  <si>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</si>
  <si>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</si>
  <si>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</si>
  <si>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</si>
  <si>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</si>
  <si>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</si>
  <si>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</si>
  <si>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</si>
  <si>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</si>
  <si>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</si>
  <si>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</si>
  <si>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</si>
  <si>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</si>
  <si>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</si>
  <si>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</si>
  <si>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</si>
  <si>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</si>
  <si>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</si>
  <si>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</si>
  <si>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</si>
  <si>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</si>
  <si>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</si>
  <si>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</si>
  <si>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</si>
  <si>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</si>
  <si>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</si>
  <si>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</si>
  <si>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</si>
  <si>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</si>
  <si>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</si>
  <si>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</si>
  <si>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</si>
  <si>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</si>
  <si>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</si>
  <si>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</si>
  <si>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</si>
  <si>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</si>
  <si>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</si>
  <si>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</si>
  <si>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</si>
  <si>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</si>
  <si>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</si>
  <si>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</si>
  <si>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</si>
  <si>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</si>
  <si>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</si>
  <si>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</si>
  <si>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</si>
  <si>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</si>
  <si>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</si>
  <si>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</si>
  <si>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</si>
  <si>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</si>
  <si>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</si>
  <si>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</si>
  <si>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</si>
  <si>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</si>
  <si>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</si>
  <si>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</si>
  <si>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</si>
  <si>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</si>
  <si>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</si>
  <si>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</si>
  <si>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</si>
  <si>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</si>
  <si>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</si>
  <si>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</si>
  <si>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</si>
  <si>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</si>
  <si>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</si>
  <si>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</si>
  <si>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</si>
  <si>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</si>
  <si>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</si>
  <si>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</si>
  <si>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</si>
  <si>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</si>
  <si>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</si>
  <si>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</si>
  <si>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</si>
  <si>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</si>
  <si>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</si>
  <si>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</si>
  <si>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</si>
  <si>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</si>
  <si>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</si>
  <si>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</si>
  <si>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</si>
  <si>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</si>
  <si>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</si>
  <si>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</si>
  <si>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</si>
  <si>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</si>
  <si>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</si>
  <si>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</si>
  <si>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</si>
  <si>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</si>
  <si>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</si>
  <si>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</si>
  <si>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</si>
  <si>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</si>
  <si>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</si>
  <si>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</si>
  <si>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</si>
  <si>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</si>
  <si>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</si>
  <si>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</si>
  <si>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</si>
  <si>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</si>
  <si>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</si>
  <si>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</si>
  <si>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</si>
  <si>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</si>
  <si>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</si>
  <si>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</si>
  <si>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</si>
  <si>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</si>
  <si>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</si>
  <si>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</si>
  <si>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</si>
  <si>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</si>
  <si>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</si>
  <si>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</si>
  <si>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</si>
  <si>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</si>
  <si>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</si>
  <si>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</si>
  <si>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</si>
  <si>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</si>
  <si>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</si>
  <si>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</si>
  <si>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</si>
  <si>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</si>
  <si>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</si>
  <si>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</si>
  <si>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</si>
  <si>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</si>
  <si>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</si>
  <si>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</si>
  <si>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</si>
  <si>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</si>
  <si>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</si>
  <si>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</si>
  <si>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</si>
  <si>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</si>
  <si>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</si>
  <si>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</si>
  <si>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</si>
  <si>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</si>
  <si>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</si>
  <si>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</si>
  <si>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</si>
  <si>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</si>
  <si>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</si>
  <si>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</si>
  <si>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</si>
  <si>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</si>
  <si>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</si>
  <si>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</si>
  <si>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</si>
  <si>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</si>
  <si>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</si>
  <si>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</si>
  <si>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</si>
  <si>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</si>
  <si>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</si>
  <si>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</si>
  <si>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</si>
  <si>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</si>
  <si>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</si>
  <si>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</si>
  <si>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</si>
  <si>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</si>
  <si>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</si>
  <si>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</si>
  <si>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</si>
  <si>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</si>
  <si>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</si>
  <si>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</si>
  <si>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</si>
  <si>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</si>
  <si>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</si>
  <si>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</si>
  <si>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</si>
  <si>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</si>
  <si>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</si>
  <si>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</si>
  <si>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</si>
  <si>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</si>
  <si>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</si>
  <si>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</si>
  <si>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</si>
  <si>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</si>
  <si>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</si>
  <si>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</si>
  <si>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</si>
  <si>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</si>
  <si>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</si>
  <si>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</si>
  <si>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</si>
  <si>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</si>
  <si>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</si>
  <si>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</si>
  <si>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</si>
  <si>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</si>
  <si>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</si>
  <si>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</si>
  <si>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</si>
  <si>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</si>
  <si>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</si>
  <si>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</si>
  <si>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</si>
  <si>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</si>
  <si>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</si>
  <si>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</si>
  <si>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</si>
  <si>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</si>
  <si>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</si>
  <si>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</si>
  <si>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</si>
  <si>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</si>
  <si>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</si>
  <si>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</si>
  <si>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</si>
  <si>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</si>
  <si>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</si>
  <si>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</si>
  <si>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</si>
  <si>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</si>
  <si>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</si>
  <si>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</si>
  <si>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</si>
  <si>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</si>
  <si>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</si>
  <si>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</si>
  <si>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</si>
  <si>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</si>
  <si>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</si>
  <si>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</si>
  <si>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</si>
  <si>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</si>
  <si>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</si>
  <si>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</si>
  <si>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</si>
  <si>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</si>
  <si>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</si>
  <si>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</si>
  <si>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</si>
  <si>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</si>
  <si>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</si>
  <si>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</si>
  <si>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</si>
  <si>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</si>
  <si>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</si>
  <si>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</si>
  <si>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</si>
  <si>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</si>
  <si>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</si>
  <si>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</si>
  <si>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</si>
  <si>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</si>
  <si>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</si>
  <si>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</si>
  <si>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</si>
  <si>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</si>
  <si>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</si>
  <si>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</si>
  <si>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</si>
  <si>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</si>
  <si>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</si>
  <si>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</si>
  <si>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</si>
  <si>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</si>
  <si>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</si>
  <si>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</si>
  <si>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</si>
  <si>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</si>
  <si>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</si>
  <si>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</si>
  <si>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</si>
  <si>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</si>
  <si>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</si>
  <si>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</si>
  <si>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</si>
  <si>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</si>
  <si>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</si>
  <si>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</si>
  <si>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</si>
  <si>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</si>
  <si>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</si>
  <si>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</si>
  <si>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</si>
  <si>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</si>
  <si>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</si>
  <si>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</si>
  <si>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</si>
  <si>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</si>
  <si>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</si>
  <si>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</si>
  <si>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</si>
  <si>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</si>
  <si>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</si>
  <si>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</si>
  <si>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</si>
  <si>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</si>
  <si>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</si>
  <si>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</si>
  <si>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</si>
  <si>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</si>
  <si>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</si>
  <si>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</si>
  <si>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</si>
  <si>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</si>
  <si>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</si>
  <si>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</si>
  <si>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</si>
  <si>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</si>
  <si>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</si>
  <si>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</si>
  <si>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</si>
  <si>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</si>
  <si>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</si>
  <si>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</si>
  <si>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</si>
  <si>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</si>
  <si>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</si>
  <si>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</si>
  <si>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</si>
  <si>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</si>
  <si>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</si>
  <si>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</si>
  <si>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</si>
  <si>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</si>
  <si>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</si>
  <si>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</si>
  <si>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</si>
  <si>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</si>
  <si>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</si>
  <si>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</si>
  <si>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</si>
  <si>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</si>
  <si>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</si>
  <si>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</si>
  <si>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</si>
  <si>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</si>
  <si>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</si>
  <si>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</si>
  <si>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</si>
  <si>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</si>
  <si>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</si>
  <si>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</si>
  <si>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</si>
  <si>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</si>
  <si>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</si>
  <si>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</si>
  <si>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</si>
  <si>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</si>
  <si>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</si>
  <si>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</si>
  <si>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</si>
  <si>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</si>
  <si>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</si>
  <si>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</si>
  <si>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</si>
  <si>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</si>
  <si>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</si>
  <si>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</si>
  <si>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</si>
  <si>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</si>
  <si>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</si>
  <si>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</si>
  <si>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</si>
  <si>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</si>
  <si>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</si>
  <si>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</si>
  <si>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</si>
  <si>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</si>
  <si>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</si>
  <si>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</si>
  <si>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</si>
  <si>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</si>
  <si>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</si>
  <si>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</si>
  <si>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</si>
  <si>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</si>
  <si>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</si>
  <si>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</si>
  <si>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</si>
  <si>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</si>
  <si>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</si>
  <si>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</si>
  <si>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</si>
  <si>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</si>
  <si>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</si>
  <si>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</si>
  <si>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</si>
  <si>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</si>
  <si>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</si>
  <si>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</si>
  <si>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</si>
  <si>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</si>
  <si>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</si>
  <si>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</si>
  <si>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</si>
  <si>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</si>
  <si>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</si>
  <si>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</si>
  <si>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</si>
  <si>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</si>
  <si>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</si>
  <si>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</si>
  <si>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</si>
  <si>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</si>
  <si>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</si>
  <si>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</si>
  <si>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</si>
  <si>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</si>
  <si>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</si>
  <si>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</si>
  <si>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</si>
  <si>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</si>
  <si>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</si>
  <si>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</si>
  <si>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</si>
  <si>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</si>
  <si>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</si>
  <si>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</si>
  <si>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</si>
  <si>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</si>
  <si>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</si>
  <si>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</si>
  <si>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</si>
  <si>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</si>
  <si>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</si>
  <si>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</si>
  <si>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</si>
  <si>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</si>
  <si>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</si>
  <si>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</si>
  <si>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</si>
  <si>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</si>
  <si>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</si>
  <si>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</si>
  <si>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</si>
  <si>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</si>
  <si>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</si>
  <si>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</si>
  <si>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</si>
  <si>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</si>
  <si>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</si>
  <si>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</si>
  <si>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</si>
  <si>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</si>
  <si>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</si>
  <si>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</si>
  <si>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</si>
  <si>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</si>
  <si>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</si>
  <si>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</si>
  <si>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</si>
  <si>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</si>
  <si>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</si>
  <si>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</si>
  <si>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</si>
  <si>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</si>
  <si>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</si>
  <si>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</si>
  <si>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</si>
  <si>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</si>
  <si>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</si>
  <si>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</si>
  <si>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</si>
  <si>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</si>
  <si>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</si>
  <si>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</si>
  <si>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</si>
  <si>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</si>
  <si>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</si>
  <si>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</si>
  <si>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</si>
  <si>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</si>
  <si>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</si>
  <si>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</si>
  <si>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</si>
  <si>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</si>
  <si>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</si>
  <si>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</si>
  <si>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</si>
  <si>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</si>
  <si>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</si>
  <si>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</si>
  <si>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</si>
  <si>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</si>
  <si>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</si>
  <si>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</si>
  <si>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</si>
  <si>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</si>
  <si>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</si>
  <si>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</si>
  <si>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</si>
  <si>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</si>
  <si>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</si>
  <si>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</si>
  <si>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</si>
  <si>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</si>
  <si>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</si>
  <si>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</si>
  <si>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</si>
  <si>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</si>
  <si>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</si>
  <si>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</si>
  <si>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</si>
  <si>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</si>
  <si>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</si>
  <si>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</si>
  <si>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</si>
  <si>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</si>
  <si>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</si>
  <si>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</si>
  <si>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</si>
  <si>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</si>
  <si>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</si>
  <si>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</si>
  <si>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</si>
  <si>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</si>
  <si>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</si>
  <si>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</si>
  <si>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</si>
  <si>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</si>
  <si>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</si>
  <si>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</si>
  <si>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</si>
  <si>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</si>
  <si>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</si>
  <si>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</si>
  <si>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</si>
  <si>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</si>
  <si>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</si>
  <si>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</si>
  <si>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</si>
  <si>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</si>
  <si>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</si>
  <si>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</si>
  <si>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</si>
  <si>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</si>
  <si>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</si>
  <si>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</si>
  <si>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</si>
  <si>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</si>
  <si>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</si>
  <si>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</si>
  <si>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</si>
  <si>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</si>
  <si>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</si>
  <si>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</si>
  <si>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</si>
  <si>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</si>
  <si>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</si>
  <si>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</si>
  <si>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</si>
  <si>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</si>
  <si>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</si>
  <si>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</si>
  <si>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</si>
  <si>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</si>
  <si>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</si>
  <si>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</si>
  <si>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</si>
  <si>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</si>
  <si>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</si>
  <si>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</si>
  <si>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</si>
  <si>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</si>
  <si>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</si>
  <si>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</si>
  <si>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</si>
  <si>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</si>
  <si>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</si>
  <si>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</si>
  <si>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</si>
  <si>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</si>
  <si>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</si>
  <si>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</si>
  <si>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</si>
  <si>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</si>
  <si>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</si>
  <si>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</si>
  <si>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</si>
  <si>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</si>
  <si>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</si>
  <si>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</si>
  <si>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</si>
  <si>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</si>
  <si>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</si>
  <si>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</si>
  <si>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</si>
  <si>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</si>
  <si>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</si>
  <si>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</si>
  <si>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</si>
  <si>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</si>
  <si>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</si>
  <si>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</si>
  <si>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</si>
  <si>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</si>
  <si>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</si>
  <si>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</si>
  <si>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</si>
  <si>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</si>
  <si>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</si>
  <si>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</si>
  <si>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</si>
  <si>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</si>
  <si>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</si>
  <si>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</si>
  <si>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</si>
  <si>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</si>
  <si>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</si>
  <si>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</si>
  <si>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</si>
  <si>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</si>
  <si>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</si>
  <si>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</si>
  <si>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</si>
  <si>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</si>
  <si>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</si>
  <si>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</si>
  <si>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</si>
  <si>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</si>
  <si>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</si>
  <si>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</si>
  <si>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</si>
  <si>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</si>
  <si>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</si>
  <si>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</si>
  <si>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</si>
  <si>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</si>
  <si>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</si>
  <si>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</si>
  <si>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</si>
  <si>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</si>
  <si>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</si>
  <si>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</si>
  <si>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</si>
  <si>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</si>
  <si>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</si>
  <si>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</si>
  <si>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</si>
  <si>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</si>
  <si>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</si>
  <si>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</si>
  <si>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</si>
  <si>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</si>
  <si>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</si>
  <si>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</si>
  <si>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</si>
  <si>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</si>
  <si>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</si>
  <si>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</si>
  <si>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</si>
  <si>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</si>
  <si>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</si>
  <si>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</si>
  <si>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</si>
  <si>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</si>
  <si>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</si>
  <si>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</si>
  <si>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</si>
  <si>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</si>
  <si>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</si>
  <si>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</si>
  <si>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</si>
  <si>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</si>
  <si>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</si>
  <si>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</si>
  <si>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</si>
  <si>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</si>
  <si>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</si>
  <si>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</si>
  <si>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</si>
  <si>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</si>
  <si>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</si>
  <si>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</si>
  <si>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</si>
  <si>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</si>
  <si>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</si>
  <si>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</si>
  <si>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</si>
  <si>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</si>
  <si>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</si>
  <si>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</si>
  <si>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</si>
  <si>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</si>
  <si>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</si>
  <si>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</si>
  <si>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</si>
  <si>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</si>
  <si>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</si>
  <si>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</si>
  <si>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</si>
  <si>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</si>
  <si>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</si>
  <si>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</si>
  <si>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</si>
  <si>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</si>
  <si>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</si>
  <si>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</si>
  <si>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</si>
  <si>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</si>
  <si>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</si>
  <si>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</si>
  <si>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</si>
  <si>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</si>
  <si>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</si>
  <si>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</si>
  <si>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</si>
  <si>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</si>
  <si>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</si>
  <si>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</si>
  <si>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</si>
  <si>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</si>
  <si>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</si>
  <si>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</si>
  <si>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</si>
  <si>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</si>
  <si>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</si>
  <si>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</si>
  <si>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</si>
  <si>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</si>
  <si>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</si>
  <si>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</si>
  <si>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</si>
  <si>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</si>
  <si>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</si>
  <si>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</si>
  <si>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</si>
  <si>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</si>
  <si>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</si>
  <si>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</si>
  <si>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</si>
  <si>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</si>
  <si>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</si>
  <si>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</si>
  <si>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</si>
  <si>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</si>
  <si>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</si>
  <si>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</si>
  <si>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</si>
  <si>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</si>
  <si>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</si>
  <si>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</si>
  <si>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</si>
  <si>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</si>
  <si>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</si>
  <si>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</si>
  <si>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</si>
  <si>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</si>
  <si>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</si>
  <si>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</si>
  <si>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</si>
  <si>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</si>
  <si>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</si>
  <si>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</si>
  <si>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</si>
  <si>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</si>
  <si>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</si>
  <si>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</si>
  <si>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</si>
  <si>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</si>
  <si>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</si>
  <si>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</si>
  <si>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</si>
  <si>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</si>
  <si>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</si>
  <si>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</si>
  <si>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</si>
  <si>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</si>
  <si>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</si>
  <si>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</si>
  <si>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</si>
  <si>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</si>
  <si>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</si>
  <si>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</si>
  <si>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</si>
  <si>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</si>
  <si>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</si>
  <si>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</si>
  <si>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</si>
  <si>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</si>
  <si>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</si>
  <si>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</si>
  <si>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</si>
  <si>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</si>
  <si>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</si>
  <si>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</si>
  <si>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</si>
  <si>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</si>
  <si>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</si>
  <si>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</si>
  <si>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</si>
  <si>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</si>
  <si>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</si>
  <si>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</si>
  <si>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</si>
  <si>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</si>
  <si>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</si>
  <si>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</si>
  <si>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</si>
  <si>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</si>
  <si>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</si>
  <si>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</si>
  <si>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</si>
  <si>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</si>
  <si>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</si>
  <si>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</si>
  <si>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</si>
  <si>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</si>
  <si>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</si>
  <si>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</si>
  <si>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</si>
  <si>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</si>
  <si>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</si>
  <si>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</si>
  <si>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</si>
  <si>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</si>
  <si>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</si>
  <si>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</si>
  <si>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</si>
  <si>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</si>
  <si>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</si>
  <si>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</si>
  <si>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</si>
  <si>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</si>
  <si>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</si>
  <si>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</si>
  <si>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</si>
  <si>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</si>
  <si>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</si>
  <si>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</si>
  <si>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</si>
  <si>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</si>
  <si>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</si>
  <si>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</si>
  <si>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</si>
  <si>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</si>
  <si>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</si>
  <si>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</si>
  <si>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</si>
  <si>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</si>
  <si>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</si>
  <si>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</si>
  <si>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</si>
  <si>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</si>
  <si>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</si>
  <si>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</si>
  <si>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</si>
  <si>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</si>
  <si>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</si>
  <si>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</si>
  <si>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</si>
  <si>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</si>
  <si>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</si>
  <si>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</si>
  <si>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</si>
  <si>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</si>
  <si>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</si>
  <si>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</si>
  <si>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</si>
  <si>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</si>
  <si>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</si>
  <si>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</si>
  <si>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</si>
  <si>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</si>
  <si>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</si>
  <si>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</si>
  <si>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</si>
  <si>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</si>
  <si>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</si>
  <si>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</si>
  <si>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</si>
  <si>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</si>
  <si>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</si>
  <si>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</si>
  <si>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</si>
  <si>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</si>
  <si>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</si>
  <si>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</si>
  <si>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</si>
  <si>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</si>
  <si>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</si>
  <si>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</si>
  <si>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</si>
  <si>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</si>
  <si>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</si>
  <si>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</si>
  <si>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</si>
  <si>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</si>
  <si>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</si>
  <si>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</si>
  <si>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</si>
  <si>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</si>
  <si>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</si>
  <si>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</si>
  <si>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</si>
  <si>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</si>
  <si>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</si>
  <si>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</si>
  <si>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</si>
  <si>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</si>
  <si>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</si>
  <si>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</si>
  <si>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</si>
  <si>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</si>
  <si>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</si>
  <si>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</si>
  <si>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</si>
  <si>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</si>
  <si>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</si>
  <si>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</si>
  <si>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</si>
  <si>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</si>
  <si>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</si>
  <si>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</si>
  <si>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</si>
  <si>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</si>
  <si>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</si>
  <si>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</si>
  <si>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</si>
  <si>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</si>
  <si>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</si>
  <si>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</si>
  <si>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</si>
  <si>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</si>
  <si>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</si>
  <si>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</si>
  <si>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</si>
  <si>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</si>
  <si>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</si>
  <si>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</si>
  <si>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</si>
  <si>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</si>
  <si>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</si>
  <si>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</si>
  <si>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</si>
  <si>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</si>
  <si>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</si>
  <si>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</si>
  <si>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</si>
  <si>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</si>
  <si>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</si>
  <si>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</si>
  <si>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</si>
  <si>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</si>
  <si>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</si>
  <si>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</si>
  <si>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</si>
  <si>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</si>
  <si>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</si>
  <si>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</si>
  <si>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</si>
  <si>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</si>
  <si>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</si>
  <si>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</si>
  <si>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</si>
  <si>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</si>
  <si>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</si>
  <si>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</si>
  <si>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</si>
  <si>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</si>
  <si>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</si>
  <si>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</si>
  <si>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</si>
  <si>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</si>
  <si>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</si>
  <si>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</si>
  <si>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</si>
  <si>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</si>
  <si>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</si>
  <si>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</si>
  <si>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</si>
  <si>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</si>
  <si>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</si>
  <si>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</si>
  <si>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</si>
  <si>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</si>
  <si>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</si>
  <si>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</si>
  <si>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</si>
  <si>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</si>
  <si>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</si>
  <si>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</si>
  <si>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</si>
  <si>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</si>
  <si>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</si>
  <si>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</si>
  <si>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</si>
  <si>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</si>
  <si>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</si>
  <si>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</si>
  <si>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</si>
  <si>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</si>
  <si>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</si>
  <si>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</si>
  <si>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</si>
  <si>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</si>
  <si>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</si>
  <si>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</si>
  <si>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</si>
  <si>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</si>
  <si>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</si>
  <si>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</si>
  <si>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</si>
  <si>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</si>
  <si>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</si>
  <si>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</si>
  <si>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</si>
  <si>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</si>
  <si>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</si>
  <si>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</si>
  <si>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</si>
  <si>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</si>
  <si>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</si>
  <si>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</si>
  <si>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</si>
  <si>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</si>
  <si>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</si>
  <si>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</si>
  <si>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</si>
  <si>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</si>
  <si>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</si>
  <si>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</si>
  <si>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</si>
  <si>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</si>
  <si>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</si>
  <si>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</si>
  <si>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</si>
  <si>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</si>
  <si>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</si>
  <si>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</si>
  <si>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</si>
  <si>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</si>
  <si>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</si>
  <si>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</si>
  <si>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</si>
  <si>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</si>
  <si>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</si>
  <si>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</si>
  <si>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</si>
  <si>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</si>
  <si>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</si>
  <si>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</si>
  <si>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</si>
  <si>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</si>
  <si>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</si>
  <si>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</si>
  <si>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</si>
  <si>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</si>
  <si>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</si>
  <si>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</si>
  <si>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</si>
  <si>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</si>
  <si>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</si>
  <si>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</si>
  <si>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</si>
  <si>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</si>
  <si>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</si>
  <si>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</si>
  <si>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</si>
  <si>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</si>
  <si>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</si>
  <si>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</si>
  <si>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</si>
  <si>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</si>
  <si>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</si>
  <si>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</si>
  <si>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</si>
  <si>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</si>
  <si>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</si>
  <si>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</si>
  <si>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</si>
  <si>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</si>
  <si>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</si>
  <si>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</si>
  <si>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</si>
  <si>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</si>
  <si>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</si>
  <si>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</si>
  <si>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</si>
  <si>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</si>
  <si>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</si>
  <si>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</si>
  <si>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</si>
  <si>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</si>
  <si>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</si>
  <si>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</si>
  <si>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</si>
  <si>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</si>
  <si>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</si>
  <si>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</si>
  <si>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</si>
  <si>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</si>
  <si>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</si>
  <si>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</si>
  <si>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</si>
  <si>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</si>
  <si>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</si>
  <si>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</si>
  <si>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</si>
  <si>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</si>
  <si>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</si>
  <si>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</si>
  <si>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</si>
  <si>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</si>
  <si>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</si>
  <si>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</si>
  <si>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</si>
  <si>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</si>
  <si>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</si>
  <si>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</si>
  <si>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</si>
  <si>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</si>
  <si>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</si>
  <si>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</si>
  <si>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</si>
  <si>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</si>
  <si>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</si>
  <si>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</si>
  <si>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</si>
  <si>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</si>
  <si>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</si>
  <si>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</si>
  <si>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</si>
  <si>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</si>
  <si>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</si>
  <si>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</si>
  <si>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</si>
  <si>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</si>
  <si>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</si>
  <si>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</si>
  <si>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</si>
  <si>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</si>
  <si>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</si>
  <si>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</si>
  <si>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</si>
  <si>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</si>
  <si>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</si>
  <si>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</si>
  <si>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</si>
  <si>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</si>
  <si>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</si>
  <si>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</si>
  <si>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</si>
  <si>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</si>
  <si>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</si>
  <si>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</si>
  <si>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</si>
  <si>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</si>
  <si>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</si>
  <si>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</si>
  <si>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</si>
  <si>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</si>
  <si>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</si>
  <si>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</si>
  <si>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</si>
  <si>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</si>
  <si>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</si>
  <si>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</si>
  <si>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</si>
  <si>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</si>
  <si>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</si>
  <si>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</si>
  <si>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</si>
  <si>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</si>
  <si>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</si>
  <si>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</si>
  <si>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</si>
  <si>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</si>
  <si>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</si>
  <si>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</si>
  <si>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</si>
  <si>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</si>
  <si>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</si>
  <si>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</si>
  <si>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</si>
  <si>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</si>
  <si>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</si>
  <si>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</si>
  <si>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</si>
  <si>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</si>
  <si>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</si>
  <si>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</si>
  <si>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</si>
  <si>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</si>
  <si>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</si>
  <si>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</si>
  <si>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</si>
  <si>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</si>
  <si>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</si>
  <si>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</si>
  <si>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</si>
  <si>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</si>
  <si>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</si>
  <si>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</si>
  <si>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</si>
  <si>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</si>
  <si>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</si>
  <si>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</si>
  <si>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</si>
  <si>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</si>
  <si>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</si>
  <si>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</si>
  <si>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</si>
  <si>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</si>
  <si>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</si>
  <si>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</si>
  <si>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</si>
  <si>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</si>
  <si>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</si>
  <si>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</si>
  <si>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</si>
  <si>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</si>
  <si>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</si>
  <si>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</si>
  <si>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</si>
  <si>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</si>
  <si>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</si>
  <si>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</si>
  <si>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</si>
  <si>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</si>
  <si>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</si>
  <si>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</si>
  <si>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</si>
  <si>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</si>
  <si>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</si>
  <si>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</si>
  <si>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</si>
  <si>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</si>
  <si>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</si>
  <si>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</si>
  <si>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</si>
  <si>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</si>
  <si>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</si>
  <si>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</si>
  <si>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</si>
  <si>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</si>
  <si>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</si>
  <si>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</si>
  <si>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</si>
  <si>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</si>
  <si>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</si>
  <si>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</si>
  <si>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</si>
  <si>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</si>
  <si>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</si>
  <si>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</si>
  <si>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</si>
  <si>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</si>
  <si>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</si>
  <si>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</si>
  <si>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</si>
  <si>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</si>
  <si>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</si>
  <si>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</si>
  <si>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</si>
  <si>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</si>
  <si>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</si>
  <si>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</si>
  <si>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</si>
  <si>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</si>
  <si>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</si>
  <si>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</si>
  <si>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</si>
  <si>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</si>
  <si>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</si>
  <si>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</si>
  <si>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</si>
  <si>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</si>
  <si>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</si>
  <si>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</si>
  <si>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</si>
  <si>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</si>
  <si>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</si>
  <si>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</si>
  <si>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</si>
  <si>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</si>
  <si>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</si>
  <si>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</si>
  <si>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</si>
  <si>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</si>
  <si>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</si>
  <si>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</si>
  <si>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</si>
  <si>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</si>
  <si>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</si>
  <si>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</si>
  <si>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</si>
  <si>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</si>
  <si>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</si>
  <si>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</si>
  <si>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</si>
  <si>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</si>
  <si>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</si>
  <si>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</si>
  <si>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</si>
  <si>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</si>
  <si>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</si>
  <si>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</si>
  <si>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</si>
  <si>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</si>
  <si>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</si>
  <si>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</si>
  <si>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</si>
  <si>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</si>
  <si>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</si>
  <si>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</si>
  <si>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</si>
  <si>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</si>
  <si>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</si>
  <si>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</si>
  <si>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</si>
  <si>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</si>
  <si>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</si>
  <si>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</si>
  <si>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</si>
  <si>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</si>
  <si>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</si>
  <si>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</si>
  <si>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</si>
  <si>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</si>
  <si>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</si>
  <si>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</si>
  <si>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</si>
  <si>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</si>
  <si>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</si>
  <si>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</si>
  <si>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</si>
  <si>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</si>
  <si>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</si>
  <si>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</si>
  <si>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</si>
  <si>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</si>
  <si>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</si>
  <si>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</si>
  <si>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</si>
  <si>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</si>
  <si>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</si>
  <si>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</si>
  <si>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</si>
  <si>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</si>
  <si>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</si>
  <si>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</si>
  <si>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</si>
  <si>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</si>
  <si>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</si>
  <si>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</si>
  <si>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</si>
  <si>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</si>
  <si>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</si>
  <si>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</si>
  <si>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</si>
  <si>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</si>
  <si>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</si>
  <si>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</si>
  <si>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</si>
  <si>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</si>
  <si>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</si>
  <si>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</si>
  <si>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</si>
  <si>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</si>
  <si>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</si>
  <si>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</si>
  <si>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</si>
  <si>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</si>
  <si>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</si>
  <si>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</si>
  <si>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</si>
  <si>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</si>
  <si>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</si>
  <si>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</si>
  <si>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</si>
  <si>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</si>
  <si>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</si>
  <si>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</si>
  <si>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</si>
  <si>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</si>
  <si>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</si>
  <si>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</si>
  <si>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</si>
  <si>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</si>
  <si>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</si>
  <si>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</si>
  <si>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</si>
  <si>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</si>
  <si>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</si>
  <si>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</si>
  <si>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</si>
  <si>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</si>
  <si>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</si>
  <si>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</si>
  <si>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</si>
  <si>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</si>
  <si>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</si>
  <si>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</si>
  <si>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</si>
  <si>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</si>
  <si>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</si>
  <si>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</si>
  <si>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</si>
  <si>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</si>
  <si>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</si>
  <si>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</si>
  <si>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</si>
  <si>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</si>
  <si>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</si>
  <si>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</si>
  <si>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</si>
  <si>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</si>
  <si>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</si>
  <si>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</si>
  <si>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</si>
  <si>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</si>
  <si>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</si>
  <si>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</si>
  <si>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</si>
  <si>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</si>
  <si>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</si>
  <si>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</si>
  <si>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</si>
  <si>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</si>
  <si>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</si>
  <si>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</si>
  <si>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</si>
  <si>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</si>
  <si>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</si>
  <si>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</si>
  <si>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</si>
  <si>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</si>
  <si>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</si>
  <si>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</si>
  <si>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</si>
  <si>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</si>
  <si>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</si>
  <si>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</si>
  <si>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</si>
  <si>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</si>
  <si>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</si>
  <si>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</si>
  <si>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</si>
  <si>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</si>
  <si>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</si>
  <si>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</si>
  <si>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</si>
  <si>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</si>
  <si>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</si>
  <si>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</si>
  <si>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</si>
  <si>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</si>
  <si>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</si>
  <si>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</si>
  <si>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</si>
  <si>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</si>
  <si>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</si>
  <si>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</si>
  <si>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</si>
  <si>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</si>
  <si>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</si>
  <si>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</si>
  <si>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</si>
  <si>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</si>
  <si>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</si>
  <si>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</si>
  <si>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</si>
  <si>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</si>
  <si>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</si>
  <si>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</si>
  <si>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</si>
  <si>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</si>
  <si>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</si>
  <si>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</si>
  <si>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</si>
  <si>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</si>
  <si>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</si>
  <si>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</si>
  <si>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</si>
  <si>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</si>
  <si>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</si>
  <si>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</si>
  <si>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</si>
  <si>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</si>
  <si>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</si>
  <si>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</si>
  <si>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</si>
  <si>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</si>
  <si>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</si>
  <si>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</si>
  <si>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</si>
  <si>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</si>
  <si>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</si>
  <si>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</si>
  <si>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</si>
  <si>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</si>
  <si>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</si>
  <si>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</si>
  <si>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</si>
  <si>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</si>
  <si>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</si>
  <si>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</si>
  <si>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</si>
  <si>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</si>
  <si>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</si>
  <si>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</si>
  <si>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</si>
  <si>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</si>
  <si>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</si>
  <si>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</si>
  <si>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</si>
  <si>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</si>
  <si>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</si>
  <si>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</si>
  <si>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</si>
  <si>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</si>
  <si>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</si>
  <si>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</si>
  <si>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</si>
  <si>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</si>
  <si>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</si>
  <si>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</si>
  <si>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</si>
  <si>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</si>
  <si>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</si>
  <si>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</si>
  <si>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</si>
  <si>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</si>
  <si>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</si>
  <si>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</si>
  <si>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</si>
  <si>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</si>
  <si>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</si>
  <si>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</si>
  <si>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</si>
  <si>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</si>
  <si>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</si>
  <si>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</si>
  <si>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</si>
  <si>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</si>
  <si>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</si>
  <si>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</si>
  <si>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</si>
  <si>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</si>
  <si>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</si>
  <si>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</si>
  <si>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</si>
  <si>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</si>
  <si>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</si>
  <si>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</si>
  <si>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</si>
  <si>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</si>
  <si>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</si>
  <si>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</si>
  <si>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</si>
  <si>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</si>
  <si>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</si>
  <si>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</si>
  <si>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</si>
  <si>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</si>
  <si>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</si>
  <si>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</si>
  <si>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</si>
  <si>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</si>
  <si>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</si>
  <si>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</si>
  <si>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</si>
  <si>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</si>
  <si>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</si>
  <si>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</si>
  <si>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</si>
  <si>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</si>
  <si>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</si>
  <si>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</si>
  <si>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</si>
  <si>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</si>
  <si>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</si>
  <si>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</si>
  <si>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</si>
  <si>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</si>
  <si>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</si>
  <si>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</si>
  <si>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</si>
  <si>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</si>
  <si>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</si>
  <si>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</si>
  <si>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</si>
  <si>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</si>
  <si>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</si>
  <si>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</si>
  <si>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</si>
  <si>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</si>
  <si>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</si>
  <si>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</si>
  <si>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</si>
  <si>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</si>
  <si>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</si>
  <si>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</si>
  <si>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</si>
  <si>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</si>
  <si>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</si>
  <si>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</si>
  <si>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</si>
  <si>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</si>
  <si>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</si>
  <si>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</si>
  <si>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</si>
  <si>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</si>
  <si>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</si>
  <si>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</si>
  <si>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</si>
  <si>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</si>
  <si>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</si>
  <si>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</si>
  <si>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</si>
  <si>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</si>
  <si>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</si>
  <si>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</si>
  <si>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</si>
  <si>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</si>
  <si>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</si>
  <si>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</si>
  <si>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</si>
  <si>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</si>
  <si>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</si>
  <si>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</si>
  <si>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</si>
  <si>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</si>
  <si>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</si>
  <si>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</si>
  <si>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</si>
  <si>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</si>
  <si>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</si>
  <si>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</si>
  <si>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</si>
  <si>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</si>
  <si>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</si>
  <si>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</si>
  <si>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</si>
  <si>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</si>
  <si>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</si>
  <si>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</si>
  <si>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</si>
  <si>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</si>
  <si>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</si>
  <si>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</si>
  <si>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</si>
  <si>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</si>
  <si>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</si>
  <si>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</si>
  <si>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</si>
  <si>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</si>
  <si>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</si>
  <si>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</si>
  <si>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</si>
  <si>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</si>
  <si>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</si>
  <si>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</si>
  <si>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</si>
  <si>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</si>
  <si>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</si>
  <si>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</si>
  <si>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</si>
  <si>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</si>
  <si>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</si>
  <si>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</si>
  <si>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</si>
  <si>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</si>
  <si>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</si>
  <si>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</si>
  <si>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</si>
  <si>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</si>
  <si>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</si>
  <si>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</si>
  <si>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</si>
  <si>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</si>
  <si>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</si>
  <si>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</si>
  <si>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</si>
  <si>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</si>
  <si>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</si>
  <si>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</si>
  <si>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</si>
  <si>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</si>
  <si>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</si>
  <si>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</si>
  <si>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</si>
  <si>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</si>
  <si>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</si>
  <si>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</si>
  <si>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</si>
  <si>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</si>
  <si>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</si>
  <si>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</si>
  <si>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</si>
  <si>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</si>
  <si>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</si>
  <si>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</si>
  <si>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</si>
  <si>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</si>
  <si>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</si>
  <si>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</si>
  <si>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</si>
  <si>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</si>
  <si>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</si>
  <si>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</si>
  <si>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</si>
  <si>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</si>
  <si>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</si>
  <si>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</si>
  <si>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</si>
  <si>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</si>
  <si>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</si>
  <si>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</si>
  <si>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</si>
  <si>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</si>
  <si>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</si>
  <si>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</si>
  <si>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</si>
  <si>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</si>
  <si>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</si>
  <si>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</si>
  <si>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</si>
  <si>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</si>
  <si>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</si>
  <si>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</si>
  <si>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</si>
  <si>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</si>
  <si>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</si>
  <si>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</si>
  <si>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</si>
  <si>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</si>
  <si>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</si>
  <si>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</si>
  <si>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</si>
  <si>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</si>
  <si>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</si>
  <si>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</si>
  <si>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</si>
  <si>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</si>
  <si>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</si>
  <si>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</si>
  <si>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</si>
  <si>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</si>
  <si>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</si>
  <si>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</si>
  <si>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</si>
  <si>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</si>
  <si>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</si>
  <si>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</si>
  <si>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</si>
  <si>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</si>
  <si>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</si>
  <si>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</si>
  <si>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</si>
  <si>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</si>
  <si>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</si>
  <si>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</si>
  <si>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</si>
  <si>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</si>
  <si>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</si>
  <si>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</si>
  <si>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</si>
  <si>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</si>
  <si>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</si>
  <si>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</si>
  <si>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</si>
  <si>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</si>
  <si>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</si>
  <si>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</si>
  <si>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</si>
  <si>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</si>
  <si>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</si>
  <si>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</si>
  <si>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</si>
  <si>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</si>
  <si>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</si>
  <si>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</si>
  <si>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</si>
  <si>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</si>
  <si>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</si>
  <si>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</si>
  <si>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</si>
  <si>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</si>
  <si>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</si>
  <si>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</si>
  <si>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</si>
  <si>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</si>
  <si>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</si>
  <si>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</si>
  <si>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</si>
  <si>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</si>
  <si>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</si>
  <si>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</si>
  <si>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</si>
  <si>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</si>
  <si>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</si>
  <si>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</si>
  <si>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</si>
  <si>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</si>
  <si>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</si>
  <si>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</si>
  <si>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</si>
  <si>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</si>
  <si>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</si>
  <si>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</si>
  <si>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</si>
  <si>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</si>
  <si>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</si>
  <si>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</si>
  <si>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</si>
  <si>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</si>
  <si>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</si>
  <si>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</si>
  <si>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</si>
  <si>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</si>
  <si>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</si>
  <si>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</si>
  <si>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</si>
  <si>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</si>
  <si>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</si>
  <si>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</si>
  <si>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</si>
  <si>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</si>
  <si>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</si>
  <si>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</si>
  <si>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</si>
  <si>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</si>
  <si>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</si>
  <si>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</si>
  <si>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</si>
  <si>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</si>
  <si>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</si>
  <si>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</si>
  <si>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</si>
  <si>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</si>
  <si>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</si>
  <si>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</si>
  <si>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</si>
  <si>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</si>
  <si>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</si>
  <si>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</si>
  <si>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</si>
  <si>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</si>
  <si>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</si>
  <si>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</si>
  <si>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</si>
  <si>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</si>
  <si>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</si>
  <si>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</si>
  <si>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</si>
  <si>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</si>
  <si>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</si>
  <si>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</si>
  <si>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</si>
  <si>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</si>
  <si>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</si>
  <si>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</si>
  <si>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</si>
  <si>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</si>
  <si>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</si>
  <si>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</si>
  <si>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</si>
  <si>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</si>
  <si>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</si>
  <si>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</si>
  <si>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</si>
  <si>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</si>
  <si>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</si>
  <si>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</si>
  <si>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</si>
  <si>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</si>
  <si>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</si>
  <si>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</si>
  <si>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</si>
  <si>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</si>
  <si>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</si>
  <si>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</si>
  <si>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</si>
  <si>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</si>
  <si>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</si>
  <si>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</si>
  <si>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</si>
  <si>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</si>
  <si>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</si>
  <si>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</si>
  <si>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</si>
  <si>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</si>
  <si>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</si>
  <si>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</si>
  <si>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</si>
  <si>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</si>
  <si>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</si>
  <si>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</si>
  <si>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</si>
  <si>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</si>
  <si>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</si>
  <si>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</si>
  <si>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</si>
  <si>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</si>
  <si>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</si>
  <si>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</si>
  <si>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</si>
  <si>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</si>
  <si>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</si>
  <si>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</si>
  <si>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</si>
  <si>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</si>
  <si>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</si>
  <si>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</si>
  <si>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</si>
  <si>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</si>
  <si>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</si>
  <si>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</si>
  <si>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</si>
  <si>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</si>
  <si>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</si>
  <si>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</si>
  <si>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</si>
  <si>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</si>
  <si>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</si>
  <si>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</si>
  <si>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</si>
  <si>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</si>
  <si>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</si>
  <si>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</si>
  <si>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</si>
  <si>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</si>
  <si>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</si>
  <si>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</si>
  <si>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</si>
  <si>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</si>
  <si>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</si>
  <si>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</si>
  <si>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</si>
  <si>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</si>
  <si>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</si>
  <si>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</si>
  <si>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</si>
  <si>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</si>
  <si>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</si>
  <si>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</si>
  <si>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</si>
  <si>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</si>
  <si>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</si>
  <si>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</si>
  <si>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</si>
  <si>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</si>
  <si>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</si>
  <si>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</si>
  <si>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</si>
  <si>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</si>
  <si>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</si>
  <si>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</si>
  <si>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</si>
  <si>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</si>
  <si>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</si>
  <si>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</si>
  <si>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</si>
  <si>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</si>
  <si>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</si>
  <si>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</si>
  <si>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</si>
  <si>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</si>
  <si>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</si>
  <si>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</si>
  <si>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</si>
  <si>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</si>
  <si>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</si>
  <si>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</si>
  <si>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</si>
  <si>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</si>
  <si>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</si>
  <si>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</si>
  <si>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</si>
  <si>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</si>
  <si>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</si>
  <si>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</si>
  <si>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</si>
  <si>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</si>
  <si>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</si>
  <si>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</si>
  <si>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</si>
  <si>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</si>
  <si>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</si>
  <si>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</si>
  <si>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</si>
  <si>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</si>
  <si>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</si>
  <si>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</si>
  <si>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</si>
  <si>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</si>
  <si>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</si>
  <si>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</si>
  <si>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</si>
  <si>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</si>
  <si>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</si>
  <si>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</si>
  <si>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</si>
  <si>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</si>
  <si>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</si>
  <si>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</si>
  <si>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</si>
  <si>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</si>
  <si>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</si>
  <si>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</si>
  <si>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</si>
  <si>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</si>
  <si>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</si>
  <si>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</si>
  <si>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</si>
  <si>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</si>
  <si>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</si>
  <si>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</si>
  <si>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</si>
  <si>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</si>
  <si>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</si>
  <si>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</si>
  <si>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</si>
  <si>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</si>
  <si>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</si>
  <si>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</si>
  <si>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</si>
  <si>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</si>
  <si>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</si>
  <si>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</si>
  <si>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</si>
  <si>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</si>
  <si>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</si>
  <si>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</si>
  <si>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</si>
  <si>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</si>
  <si>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</si>
  <si>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</si>
  <si>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</si>
  <si>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</si>
  <si>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</si>
  <si>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</si>
  <si>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</si>
  <si>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</si>
  <si>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</si>
  <si>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</si>
  <si>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</si>
  <si>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</si>
  <si>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</si>
  <si>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</si>
  <si>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</si>
  <si>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</si>
  <si>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</si>
  <si>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</si>
  <si>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</si>
  <si>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</si>
  <si>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</si>
  <si>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</si>
  <si>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</si>
  <si>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</si>
  <si>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</si>
  <si>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</si>
  <si>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</si>
  <si>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</si>
  <si>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</si>
  <si>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</si>
  <si>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</si>
  <si>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</si>
  <si>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</si>
  <si>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</si>
  <si>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</si>
  <si>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</si>
  <si>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</si>
  <si>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</si>
  <si>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</si>
  <si>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</si>
  <si>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</si>
  <si>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</si>
  <si>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</si>
  <si>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</si>
  <si>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</si>
  <si>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</si>
  <si>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</si>
  <si>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</si>
  <si>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</si>
  <si>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</si>
  <si>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</si>
  <si>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</si>
  <si>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</si>
  <si>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</si>
  <si>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</si>
  <si>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</si>
  <si>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</si>
  <si>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</si>
  <si>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</si>
  <si>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</si>
  <si>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</si>
  <si>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</si>
  <si>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</si>
  <si>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</si>
  <si>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</si>
  <si>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</si>
  <si>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</si>
  <si>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</si>
  <si>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</si>
  <si>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</si>
  <si>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</si>
  <si>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</si>
  <si>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</si>
  <si>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</si>
  <si>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</si>
  <si>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</si>
  <si>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</si>
  <si>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</si>
  <si>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</si>
  <si>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</si>
  <si>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</si>
  <si>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</si>
  <si>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</si>
  <si>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</si>
  <si>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</si>
  <si>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</si>
  <si>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</si>
  <si>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</si>
  <si>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</si>
  <si>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</si>
  <si>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</si>
  <si>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</si>
  <si>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</si>
  <si>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</si>
  <si>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</si>
  <si>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</si>
  <si>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</si>
  <si>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</si>
  <si>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</si>
  <si>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</si>
  <si>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</si>
  <si>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</si>
  <si>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</si>
  <si>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</si>
  <si>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</si>
  <si>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</si>
  <si>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</si>
  <si>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</si>
  <si>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</si>
  <si>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</si>
  <si>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</si>
  <si>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</si>
  <si>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</si>
  <si>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</si>
  <si>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</si>
  <si>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</si>
  <si>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</si>
  <si>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</si>
  <si>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</si>
  <si>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</si>
  <si>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</si>
  <si>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</si>
  <si>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</si>
  <si>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</si>
  <si>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</si>
  <si>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</si>
  <si>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</si>
  <si>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</si>
  <si>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</si>
  <si>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</si>
  <si>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</si>
  <si>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</si>
  <si>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</si>
  <si>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</si>
  <si>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</si>
  <si>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</si>
  <si>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</si>
  <si>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</si>
  <si>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</si>
  <si>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</si>
  <si>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</si>
  <si>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</si>
  <si>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</si>
  <si>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</si>
  <si>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</si>
  <si>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</si>
  <si>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</si>
  <si>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</si>
  <si>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</si>
  <si>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</si>
  <si>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</si>
  <si>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</si>
  <si>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</si>
  <si>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</si>
  <si>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</si>
  <si>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</si>
  <si>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</si>
  <si>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</si>
  <si>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</si>
  <si>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</si>
  <si>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</si>
  <si>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</si>
  <si>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</si>
  <si>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</si>
  <si>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</si>
  <si>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</si>
  <si>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</si>
  <si>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</si>
  <si>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</si>
  <si>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</si>
  <si>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</si>
  <si>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</si>
  <si>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</si>
  <si>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</si>
  <si>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</si>
  <si>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</si>
  <si>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</si>
  <si>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</si>
  <si>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</si>
  <si>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</si>
  <si>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</si>
  <si>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</si>
  <si>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</si>
  <si>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</si>
  <si>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</si>
  <si>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</si>
  <si>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</si>
  <si>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</si>
  <si>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</si>
  <si>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</si>
  <si>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</si>
  <si>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</si>
  <si>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</si>
  <si>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</si>
  <si>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</si>
  <si>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</si>
  <si>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</si>
  <si>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</si>
  <si>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</si>
  <si>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</si>
  <si>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</si>
  <si>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</si>
  <si>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</si>
  <si>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</si>
  <si>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</si>
  <si>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</si>
  <si>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</si>
  <si>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</si>
  <si>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</si>
  <si>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</si>
  <si>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</si>
  <si>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</si>
  <si>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</si>
  <si>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</si>
  <si>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</si>
  <si>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</si>
  <si>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</si>
  <si>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</si>
  <si>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</si>
  <si>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</si>
  <si>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</si>
  <si>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</si>
  <si>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</si>
  <si>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</si>
  <si>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</si>
  <si>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</si>
  <si>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</si>
  <si>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</si>
  <si>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</si>
  <si>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</si>
  <si>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</si>
  <si>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</si>
  <si>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</si>
  <si>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</si>
  <si>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</si>
  <si>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</si>
  <si>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</si>
  <si>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</si>
  <si>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</si>
  <si>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</si>
  <si>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</si>
  <si>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</si>
  <si>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</si>
  <si>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</si>
  <si>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</si>
  <si>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</si>
  <si>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</si>
  <si>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</si>
  <si>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</si>
  <si>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</si>
  <si>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</si>
  <si>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</si>
  <si>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</si>
  <si>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</si>
  <si>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</si>
  <si>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</si>
  <si>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</si>
  <si>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</si>
  <si>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</si>
  <si>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</si>
  <si>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</si>
  <si>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</si>
  <si>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</si>
  <si>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</si>
  <si>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</si>
  <si>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</si>
  <si>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</si>
  <si>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</si>
  <si>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</si>
  <si>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</si>
  <si>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</si>
  <si>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</si>
  <si>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</si>
  <si>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</si>
  <si>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</si>
  <si>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</si>
  <si>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</si>
  <si>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</si>
  <si>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</si>
  <si>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</si>
  <si>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</si>
  <si>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</si>
  <si>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</si>
  <si>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</si>
  <si>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</si>
  <si>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</si>
  <si>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</si>
  <si>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</si>
  <si>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</si>
  <si>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</si>
  <si>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</si>
  <si>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</si>
  <si>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</si>
  <si>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</si>
  <si>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</si>
  <si>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</si>
  <si>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</si>
  <si>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</si>
  <si>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</si>
  <si>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</si>
  <si>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</si>
  <si>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</si>
  <si>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</si>
  <si>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</si>
  <si>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</si>
  <si>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</si>
  <si>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</si>
  <si>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</si>
  <si>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</si>
  <si>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</si>
  <si>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</si>
  <si>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</si>
  <si>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</si>
  <si>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</si>
  <si>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</si>
  <si>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</si>
  <si>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</si>
  <si>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</si>
  <si>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</si>
  <si>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</si>
  <si>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</si>
  <si>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</si>
  <si>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</si>
  <si>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</si>
  <si>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</si>
  <si>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</si>
  <si>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</si>
  <si>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</si>
  <si>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</si>
  <si>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</si>
  <si>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</si>
  <si>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</si>
  <si>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</si>
  <si>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</si>
  <si>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</si>
  <si>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</si>
  <si>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</si>
  <si>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</si>
  <si>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</si>
  <si>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</si>
  <si>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</si>
  <si>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</si>
  <si>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</si>
  <si>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</si>
  <si>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</si>
  <si>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</si>
  <si>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</si>
  <si>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</si>
  <si>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</si>
  <si>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</si>
  <si>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</si>
  <si>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</si>
  <si>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</si>
  <si>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</si>
  <si>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</si>
  <si>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</si>
  <si>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</si>
  <si>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</si>
  <si>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</si>
  <si>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</si>
  <si>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</si>
  <si>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</si>
  <si>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</si>
  <si>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</si>
  <si>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</si>
  <si>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</si>
  <si>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</si>
  <si>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</si>
  <si>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</si>
  <si>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</si>
  <si>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</si>
  <si>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</si>
  <si>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</si>
  <si>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</si>
  <si>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</si>
  <si>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</si>
  <si>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</si>
  <si>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</si>
  <si>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</si>
  <si>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</si>
  <si>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</si>
  <si>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</si>
  <si>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</si>
  <si>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</si>
  <si>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</si>
  <si>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</si>
  <si>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</si>
  <si>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</si>
  <si>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</si>
  <si>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</si>
  <si>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</si>
  <si>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</si>
  <si>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</si>
  <si>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</si>
  <si>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</si>
  <si>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</si>
  <si>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</si>
  <si>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</si>
  <si>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</si>
  <si>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</si>
  <si>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</si>
  <si>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</si>
  <si>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</si>
  <si>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</si>
  <si>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</si>
  <si>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</si>
  <si>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</si>
  <si>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</si>
  <si>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</si>
  <si>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</si>
  <si>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</si>
  <si>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</si>
  <si>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</si>
  <si>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</si>
  <si>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</si>
  <si>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</si>
  <si>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</si>
  <si>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</si>
  <si>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</si>
  <si>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</si>
  <si>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</si>
  <si>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</si>
  <si>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</si>
  <si>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</si>
  <si>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</si>
  <si>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</si>
  <si>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</si>
  <si>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</si>
  <si>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</si>
  <si>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</si>
  <si>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</si>
  <si>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</si>
  <si>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</si>
  <si>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</si>
  <si>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</si>
  <si>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</si>
  <si>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</si>
  <si>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</si>
  <si>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</si>
  <si>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</si>
  <si>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</si>
  <si>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</si>
  <si>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</si>
  <si>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</si>
  <si>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</si>
  <si>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</si>
  <si>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</si>
  <si>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</si>
  <si>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</si>
  <si>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</si>
  <si>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</si>
  <si>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</si>
  <si>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</si>
  <si>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</si>
  <si>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</si>
  <si>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</si>
  <si>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</si>
  <si>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</si>
  <si>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</si>
  <si>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</si>
  <si>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</si>
  <si>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</si>
  <si>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</si>
  <si>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</si>
  <si>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</si>
  <si>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</si>
  <si>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</si>
  <si>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</si>
  <si>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</si>
  <si>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</si>
  <si>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</si>
  <si>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</si>
  <si>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</si>
  <si>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</si>
  <si>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</si>
  <si>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</si>
  <si>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</si>
  <si>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</si>
  <si>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</si>
  <si>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</si>
  <si>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</si>
  <si>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</si>
  <si>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</si>
  <si>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</si>
  <si>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</si>
  <si>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</si>
  <si>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</si>
  <si>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</si>
  <si>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</si>
  <si>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</si>
  <si>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</si>
  <si>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</si>
  <si>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</si>
  <si>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</si>
  <si>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</si>
  <si>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</si>
  <si>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</si>
  <si>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</si>
  <si>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</si>
  <si>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</si>
  <si>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</si>
  <si>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</si>
  <si>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</si>
  <si>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</si>
  <si>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</si>
  <si>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</si>
  <si>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</si>
  <si>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</si>
  <si>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</si>
  <si>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</si>
  <si>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</si>
  <si>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</si>
  <si>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</si>
  <si>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</si>
  <si>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</si>
  <si>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</si>
  <si>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</si>
  <si>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</si>
  <si>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</si>
  <si>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</si>
  <si>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</si>
  <si>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</si>
  <si>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</si>
  <si>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</si>
  <si>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</si>
  <si>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</si>
  <si>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</si>
  <si>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</si>
  <si>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</si>
  <si>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</si>
  <si>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</si>
  <si>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</si>
  <si>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</si>
  <si>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</si>
  <si>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</si>
  <si>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</si>
  <si>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</si>
  <si>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</si>
  <si>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</si>
  <si>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</si>
  <si>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</si>
  <si>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</si>
  <si>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</si>
  <si>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</si>
  <si>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</si>
  <si>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</si>
  <si>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</si>
  <si>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</si>
  <si>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</si>
  <si>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</si>
  <si>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</si>
  <si>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</si>
  <si>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</si>
  <si>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</si>
  <si>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</si>
  <si>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</si>
  <si>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</si>
  <si>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</si>
  <si>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</si>
  <si>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</si>
  <si>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</si>
  <si>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</si>
  <si>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</si>
  <si>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</si>
  <si>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</si>
  <si>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</si>
  <si>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</si>
  <si>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</si>
  <si>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</si>
  <si>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</si>
  <si>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</si>
  <si>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</si>
  <si>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</si>
  <si>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</si>
  <si>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</si>
  <si>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</si>
  <si>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</si>
  <si>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</si>
  <si>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</si>
  <si>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</si>
  <si>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</si>
  <si>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</si>
  <si>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</si>
  <si>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</si>
  <si>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</si>
  <si>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</si>
  <si>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</si>
  <si>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</si>
  <si>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</si>
  <si>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</si>
  <si>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</si>
  <si>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</si>
  <si>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</si>
  <si>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</si>
  <si>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</si>
  <si>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</si>
  <si>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</si>
  <si>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</si>
  <si>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</si>
  <si>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</si>
  <si>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</si>
  <si>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</si>
  <si>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</si>
  <si>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</si>
  <si>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</si>
  <si>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</si>
  <si>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</si>
  <si>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</si>
  <si>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</si>
  <si>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</si>
  <si>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</si>
  <si>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</si>
  <si>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</si>
  <si>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</si>
  <si>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</si>
  <si>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</si>
  <si>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</si>
  <si>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</si>
  <si>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</si>
  <si>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</si>
  <si>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</si>
  <si>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</si>
  <si>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</si>
  <si>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</si>
  <si>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</si>
  <si>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</si>
  <si>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</si>
  <si>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</si>
  <si>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</si>
  <si>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</si>
  <si>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</si>
  <si>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</si>
  <si>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</si>
  <si>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</si>
  <si>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</si>
  <si>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</si>
  <si>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</si>
  <si>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</si>
  <si>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</si>
  <si>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</si>
  <si>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</si>
  <si>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</si>
  <si>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</si>
  <si>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</si>
  <si>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</si>
  <si>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</si>
  <si>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</si>
  <si>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</si>
  <si>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</si>
  <si>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</si>
  <si>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</si>
  <si>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</si>
  <si>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</si>
  <si>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</si>
  <si>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</si>
  <si>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</si>
  <si>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</si>
  <si>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</si>
  <si>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</si>
  <si>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</si>
  <si>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</si>
  <si>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</si>
  <si>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</si>
  <si>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</si>
  <si>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</si>
  <si>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</si>
  <si>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</si>
  <si>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</si>
  <si>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</si>
  <si>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</si>
  <si>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</si>
  <si>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</si>
  <si>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</si>
  <si>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</si>
  <si>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</si>
  <si>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</si>
  <si>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</si>
  <si>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</si>
  <si>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</si>
  <si>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</si>
  <si>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</si>
  <si>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</si>
  <si>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</si>
  <si>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</si>
  <si>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</si>
  <si>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</si>
  <si>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</si>
  <si>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</si>
  <si>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</si>
  <si>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</si>
  <si>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</si>
  <si>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</si>
  <si>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</si>
  <si>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</si>
  <si>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</si>
  <si>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</si>
  <si>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</si>
  <si>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</si>
  <si>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</si>
  <si>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</si>
  <si>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</si>
  <si>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</si>
  <si>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</si>
  <si>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</si>
  <si>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</si>
  <si>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</si>
  <si>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</si>
  <si>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</si>
  <si>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</si>
  <si>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</si>
  <si>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</si>
  <si>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</si>
  <si>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</si>
  <si>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</si>
  <si>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</si>
  <si>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</si>
  <si>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</si>
  <si>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</si>
  <si>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</si>
  <si>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</si>
  <si>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</si>
  <si>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</si>
  <si>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</si>
  <si>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</si>
  <si>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</si>
  <si>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</si>
  <si>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</si>
  <si>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</si>
  <si>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</si>
  <si>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</si>
  <si>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</si>
  <si>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</si>
  <si>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</si>
  <si>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</si>
  <si>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</si>
  <si>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</si>
  <si>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</si>
  <si>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</si>
  <si>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</si>
  <si>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</si>
  <si>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</si>
  <si>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</si>
  <si>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</si>
  <si>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</si>
  <si>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</si>
  <si>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</si>
  <si>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</si>
  <si>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</si>
  <si>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</si>
  <si>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</si>
  <si>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</si>
  <si>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</si>
  <si>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</si>
  <si>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</si>
  <si>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</si>
  <si>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</si>
  <si>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</si>
  <si>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</si>
  <si>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</si>
  <si>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</si>
  <si>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</si>
  <si>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</si>
  <si>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</si>
  <si>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</si>
  <si>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</si>
  <si>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</si>
  <si>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</si>
  <si>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</si>
  <si>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</si>
  <si>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</si>
  <si>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</si>
  <si>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</si>
  <si>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</si>
  <si>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</si>
  <si>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</si>
  <si>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</si>
  <si>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</si>
  <si>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</si>
  <si>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</si>
  <si>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</si>
  <si>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</si>
  <si>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</si>
  <si>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</si>
  <si>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</si>
  <si>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</si>
  <si>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</si>
  <si>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</si>
  <si>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</si>
  <si>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</si>
  <si>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</si>
  <si>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</si>
  <si>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</si>
  <si>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</si>
  <si>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</si>
  <si>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</si>
  <si>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</si>
  <si>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</si>
  <si>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</si>
  <si>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</si>
  <si>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</si>
  <si>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</si>
  <si>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</si>
  <si>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</si>
  <si>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</si>
  <si>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</si>
  <si>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</si>
  <si>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</si>
  <si>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</si>
  <si>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</si>
  <si>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</si>
  <si>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</si>
  <si>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</si>
  <si>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</si>
  <si>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</si>
  <si>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</si>
  <si>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</si>
  <si>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</si>
  <si>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</si>
  <si>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</si>
  <si>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</si>
  <si>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</si>
  <si>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</si>
  <si>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</si>
  <si>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</si>
  <si>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</si>
  <si>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</si>
  <si>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</si>
  <si>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</si>
  <si>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</si>
  <si>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</si>
  <si>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</si>
  <si>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</si>
  <si>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</si>
  <si>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</si>
  <si>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</si>
  <si>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</si>
  <si>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</si>
  <si>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</si>
  <si>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</si>
  <si>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</si>
  <si>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</si>
  <si>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</si>
  <si>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</si>
  <si>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</si>
  <si>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</si>
  <si>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</si>
  <si>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</si>
  <si>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</si>
  <si>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</si>
  <si>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</si>
  <si>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</si>
  <si>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</si>
  <si>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</si>
  <si>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</si>
  <si>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</si>
  <si>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</si>
  <si>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</si>
  <si>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</si>
  <si>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</si>
  <si>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</si>
  <si>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</si>
  <si>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</si>
  <si>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</si>
  <si>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</si>
  <si>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</si>
  <si>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</si>
  <si>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</si>
  <si>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</si>
  <si>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</si>
  <si>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</si>
  <si>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</si>
  <si>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</si>
  <si>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</si>
  <si>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</si>
  <si>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</si>
  <si>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</si>
  <si>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</si>
  <si>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</si>
  <si>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</si>
  <si>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</si>
  <si>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</si>
  <si>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</si>
  <si>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</si>
  <si>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</si>
  <si>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</si>
  <si>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</si>
  <si>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</si>
  <si>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</si>
  <si>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</si>
  <si>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</si>
  <si>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</si>
  <si>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</si>
  <si>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</si>
  <si>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</si>
  <si>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</si>
  <si>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</si>
  <si>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</si>
  <si>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</si>
  <si>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</si>
  <si>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</si>
  <si>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</si>
  <si>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</si>
  <si>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</si>
  <si>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</si>
  <si>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</si>
  <si>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</si>
  <si>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</si>
  <si>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</si>
  <si>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</si>
  <si>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</si>
  <si>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</si>
  <si>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</si>
  <si>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</si>
  <si>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</si>
  <si>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</si>
  <si>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</si>
  <si>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</si>
  <si>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</si>
  <si>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</si>
  <si>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</si>
  <si>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</si>
  <si>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</si>
  <si>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</si>
  <si>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</si>
  <si>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</si>
  <si>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</si>
  <si>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</si>
  <si>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</si>
  <si>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</si>
  <si>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</si>
  <si>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</si>
  <si>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</si>
  <si>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</si>
  <si>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</si>
  <si>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</si>
  <si>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</si>
  <si>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</si>
  <si>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</si>
  <si>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</si>
  <si>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</si>
  <si>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</si>
  <si>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</si>
  <si>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</si>
  <si>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</si>
  <si>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</si>
  <si>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</si>
  <si>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</si>
  <si>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</si>
  <si>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</si>
  <si>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</si>
  <si>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</si>
  <si>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</si>
  <si>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</si>
  <si>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</si>
  <si>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</si>
  <si>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</si>
  <si>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</si>
  <si>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</si>
  <si>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</si>
  <si>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</si>
  <si>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</si>
  <si>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</si>
  <si>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</si>
  <si>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</si>
  <si>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</si>
  <si>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</si>
  <si>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</si>
  <si>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</si>
  <si>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</si>
  <si>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</si>
  <si>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</si>
  <si>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</si>
  <si>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</si>
  <si>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</si>
  <si>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</si>
  <si>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</si>
  <si>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</si>
  <si>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</si>
  <si>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</si>
  <si>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</si>
  <si>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</si>
  <si>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</si>
  <si>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</si>
  <si>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</si>
  <si>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</si>
  <si>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</si>
  <si>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</si>
  <si>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</si>
  <si>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</si>
  <si>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</si>
  <si>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</si>
  <si>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</si>
  <si>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</si>
  <si>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</si>
  <si>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</si>
  <si>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</si>
  <si>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</si>
  <si>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</si>
  <si>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</si>
  <si>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</si>
  <si>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</si>
  <si>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</si>
  <si>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</si>
  <si>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</si>
  <si>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</si>
  <si>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</si>
  <si>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</si>
  <si>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</si>
  <si>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</si>
  <si>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</si>
  <si>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</si>
  <si>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</si>
  <si>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</si>
  <si>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</si>
  <si>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</si>
  <si>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</si>
  <si>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</si>
  <si>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</si>
  <si>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</si>
  <si>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</si>
  <si>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</si>
  <si>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</si>
  <si>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</si>
  <si>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</si>
  <si>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</si>
  <si>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</si>
  <si>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</si>
  <si>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</si>
  <si>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</si>
  <si>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</si>
  <si>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</si>
  <si>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</si>
  <si>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</si>
  <si>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</si>
  <si>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</si>
  <si>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</si>
  <si>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</si>
  <si>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</si>
  <si>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</si>
  <si>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</si>
  <si>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</si>
  <si>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</si>
  <si>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</si>
  <si>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</si>
  <si>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</si>
  <si>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</si>
  <si>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</si>
  <si>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</si>
  <si>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</si>
  <si>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</si>
  <si>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</si>
  <si>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</si>
  <si>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</si>
  <si>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</si>
  <si>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</si>
  <si>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</si>
  <si>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</si>
  <si>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</si>
  <si>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</si>
  <si>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</si>
  <si>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</si>
  <si>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</si>
  <si>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</si>
  <si>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</si>
  <si>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</si>
  <si>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</si>
  <si>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</si>
  <si>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</si>
  <si>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</si>
  <si>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</si>
  <si>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</si>
  <si>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</si>
  <si>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</si>
  <si>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</si>
  <si>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</si>
  <si>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</si>
  <si>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</si>
  <si>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</si>
  <si>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</si>
  <si>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</si>
  <si>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</si>
  <si>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</si>
  <si>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</si>
  <si>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</si>
  <si>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</si>
  <si>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</si>
  <si>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</si>
  <si>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</si>
  <si>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</si>
  <si>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</si>
  <si>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</si>
  <si>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</si>
  <si>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</si>
  <si>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</si>
  <si>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</si>
  <si>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</si>
  <si>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</si>
  <si>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</si>
  <si>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</si>
  <si>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</si>
  <si>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</si>
  <si>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</si>
  <si>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</si>
  <si>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</si>
  <si>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</si>
  <si>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</si>
  <si>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</si>
  <si>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</si>
  <si>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</si>
  <si>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</si>
  <si>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</si>
  <si>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</si>
  <si>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</si>
  <si>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</si>
  <si>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</si>
  <si>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</si>
  <si>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</si>
  <si>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</si>
  <si>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</si>
  <si>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</si>
  <si>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</si>
  <si>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</si>
  <si>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</si>
  <si>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</si>
  <si>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</si>
  <si>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</si>
  <si>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</si>
  <si>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</si>
  <si>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</si>
  <si>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</si>
  <si>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</si>
  <si>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</si>
  <si>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</si>
  <si>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</si>
  <si>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</si>
  <si>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</si>
  <si>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</si>
  <si>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</si>
  <si>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</si>
  <si>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</si>
  <si>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</si>
  <si>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</si>
  <si>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</si>
  <si>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</si>
  <si>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</si>
  <si>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</si>
  <si>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</si>
  <si>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</si>
  <si>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</si>
  <si>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</si>
  <si>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</si>
  <si>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</si>
  <si>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</si>
  <si>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</si>
  <si>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</si>
  <si>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</si>
  <si>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</si>
  <si>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</si>
  <si>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</si>
  <si>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</si>
  <si>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</si>
  <si>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</si>
  <si>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</si>
  <si>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</si>
  <si>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</si>
  <si>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</si>
  <si>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</si>
  <si>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</si>
  <si>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</si>
  <si>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</si>
  <si>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</si>
  <si>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</si>
  <si>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</si>
  <si>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</si>
  <si>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</si>
  <si>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</si>
  <si>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</si>
  <si>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</si>
  <si>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</si>
  <si>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</si>
  <si>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</si>
  <si>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</si>
  <si>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</si>
  <si>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</si>
  <si>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</si>
  <si>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</si>
  <si>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</si>
  <si>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</si>
  <si>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</si>
  <si>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</si>
  <si>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</si>
  <si>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</si>
  <si>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</si>
  <si>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</si>
  <si>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</si>
  <si>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</si>
  <si>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</si>
  <si>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</si>
  <si>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</si>
  <si>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</si>
  <si>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</si>
  <si>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</si>
  <si>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</si>
  <si>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</si>
  <si>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</si>
  <si>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</si>
  <si>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</si>
  <si>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</si>
  <si>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</si>
  <si>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</si>
  <si>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</si>
  <si>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</si>
  <si>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</si>
  <si>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</si>
  <si>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</si>
  <si>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</si>
  <si>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</si>
  <si>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</si>
  <si>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</si>
  <si>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</si>
  <si>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</si>
  <si>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</si>
  <si>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</si>
  <si>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</si>
  <si>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</si>
  <si>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</si>
  <si>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</si>
  <si>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</si>
  <si>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</si>
  <si>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</si>
  <si>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</si>
  <si>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</si>
  <si>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</si>
  <si>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</si>
  <si>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</si>
  <si>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</si>
  <si>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</si>
  <si>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</si>
  <si>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</si>
  <si>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</si>
  <si>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</si>
  <si>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</si>
  <si>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</si>
  <si>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</si>
  <si>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</si>
  <si>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</si>
  <si>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</si>
  <si>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</si>
  <si>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</si>
  <si>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</si>
  <si>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</si>
  <si>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</si>
  <si>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</si>
  <si>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</si>
  <si>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</si>
  <si>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</si>
  <si>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</si>
  <si>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</si>
  <si>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</si>
  <si>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</si>
  <si>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</si>
  <si>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</si>
  <si>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</si>
  <si>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</si>
  <si>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</si>
  <si>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</si>
  <si>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</si>
  <si>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</si>
  <si>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</si>
  <si>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</si>
  <si>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</si>
  <si>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</si>
  <si>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</si>
  <si>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</si>
  <si>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</si>
  <si>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</si>
  <si>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</si>
  <si>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</si>
  <si>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</si>
  <si>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</si>
  <si>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</si>
  <si>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</si>
  <si>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</si>
  <si>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</si>
  <si>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</si>
  <si>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</si>
  <si>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</si>
  <si>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</si>
  <si>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</si>
  <si>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</si>
  <si>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</si>
  <si>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</si>
  <si>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</si>
  <si>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</si>
  <si>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</si>
  <si>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</si>
  <si>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</si>
  <si>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</si>
  <si>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</si>
  <si>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</si>
  <si>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</si>
  <si>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</si>
  <si>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</si>
  <si>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</si>
  <si>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</si>
  <si>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</si>
  <si>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</si>
  <si>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</si>
  <si>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</si>
  <si>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</si>
  <si>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</si>
  <si>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</si>
  <si>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</si>
  <si>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</si>
  <si>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</si>
  <si>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</si>
  <si>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</si>
  <si>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</si>
  <si>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</si>
  <si>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</si>
  <si>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</si>
  <si>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</si>
  <si>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</si>
  <si>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</si>
  <si>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</si>
  <si>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</si>
  <si>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</si>
  <si>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</si>
  <si>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</si>
  <si>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</si>
  <si>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</si>
  <si>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</si>
  <si>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</si>
  <si>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</si>
  <si>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</si>
  <si>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</si>
  <si>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</si>
  <si>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</si>
  <si>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</si>
  <si>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</si>
  <si>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</si>
  <si>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</si>
  <si>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</si>
  <si>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</si>
  <si>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</si>
  <si>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</si>
  <si>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</si>
  <si>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</si>
  <si>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</si>
  <si>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</si>
  <si>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</si>
  <si>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</si>
  <si>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</si>
  <si>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</si>
  <si>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</si>
  <si>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</si>
  <si>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</si>
  <si>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</si>
  <si>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</si>
  <si>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</si>
  <si>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</si>
  <si>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</si>
  <si>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</si>
  <si>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</si>
  <si>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</si>
  <si>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</si>
  <si>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</si>
  <si>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</si>
  <si>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</si>
  <si>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</si>
  <si>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</si>
  <si>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</si>
  <si>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</si>
  <si>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</si>
  <si>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</si>
  <si>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</si>
  <si>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</si>
  <si>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</si>
  <si>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</si>
  <si>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</si>
  <si>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</si>
  <si>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</si>
  <si>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</si>
  <si>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</si>
  <si>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</si>
  <si>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</si>
  <si>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</si>
  <si>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</si>
  <si>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</si>
  <si>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</si>
  <si>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</si>
  <si>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</si>
  <si>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</si>
  <si>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</si>
  <si>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</si>
  <si>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</si>
  <si>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</si>
  <si>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</si>
  <si>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</si>
  <si>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</si>
  <si>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</si>
  <si>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</si>
  <si>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</si>
  <si>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</si>
  <si>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</si>
  <si>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</si>
  <si>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</si>
  <si>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</si>
  <si>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</si>
  <si>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</si>
  <si>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</si>
  <si>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</si>
  <si>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</si>
  <si>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</si>
  <si>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</si>
  <si>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</si>
  <si>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</si>
  <si>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</si>
  <si>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</si>
  <si>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</si>
  <si>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</si>
  <si>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</si>
  <si>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</si>
  <si>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</si>
  <si>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</si>
  <si>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</si>
  <si>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</si>
  <si>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</si>
  <si>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</si>
  <si>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</si>
  <si>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</si>
  <si>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</si>
  <si>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</si>
  <si>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</si>
  <si>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</si>
  <si>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</si>
  <si>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</si>
  <si>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</si>
  <si>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</si>
  <si>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</si>
  <si>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</si>
  <si>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</si>
  <si>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</si>
  <si>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</si>
  <si>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</si>
  <si>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</si>
  <si>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</si>
  <si>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</si>
  <si>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</si>
  <si>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</si>
  <si>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</si>
  <si>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</si>
  <si>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</si>
  <si>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</si>
  <si>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</si>
  <si>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</si>
  <si>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</si>
  <si>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</si>
  <si>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</si>
  <si>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</si>
  <si>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</si>
  <si>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</si>
  <si>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</si>
  <si>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</si>
  <si>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</si>
  <si>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</si>
  <si>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</si>
  <si>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</si>
  <si>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</si>
  <si>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</si>
  <si>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</si>
  <si>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</si>
  <si>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</si>
  <si>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</si>
  <si>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</si>
  <si>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</si>
  <si>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</si>
  <si>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</si>
  <si>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</si>
  <si>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</si>
  <si>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</si>
  <si>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</si>
  <si>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</si>
  <si>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</si>
  <si>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</si>
  <si>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</si>
  <si>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</si>
  <si>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</si>
  <si>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</si>
  <si>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</si>
  <si>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</si>
  <si>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</si>
  <si>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</si>
  <si>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</si>
  <si>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</si>
  <si>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</si>
  <si>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</si>
  <si>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</si>
  <si>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</si>
  <si>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</si>
  <si>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</si>
  <si>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</si>
  <si>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</si>
  <si>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</si>
  <si>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</si>
  <si>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</si>
  <si>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</si>
  <si>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</si>
  <si>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</si>
  <si>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</si>
  <si>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</si>
  <si>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</si>
  <si>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</si>
  <si>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</si>
  <si>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</si>
  <si>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</si>
  <si>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</si>
  <si>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</si>
  <si>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</si>
  <si>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</si>
  <si>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</si>
  <si>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</si>
  <si>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</si>
  <si>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</si>
  <si>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</si>
  <si>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</si>
  <si>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</si>
  <si>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</si>
  <si>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</si>
  <si>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</si>
  <si>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</si>
  <si>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</si>
  <si>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</si>
  <si>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</si>
  <si>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</si>
  <si>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</si>
  <si>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</si>
  <si>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</si>
  <si>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</si>
  <si>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</si>
  <si>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</si>
  <si>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</si>
  <si>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</si>
  <si>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</si>
  <si>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</si>
  <si>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</si>
  <si>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</si>
  <si>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</si>
  <si>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</si>
  <si>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</si>
  <si>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</si>
  <si>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</si>
  <si>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</si>
  <si>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</si>
  <si>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</si>
  <si>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</si>
  <si>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</si>
  <si>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</si>
  <si>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</si>
  <si>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</si>
  <si>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</si>
  <si>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</si>
  <si>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</si>
  <si>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</si>
  <si>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</si>
  <si>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</si>
  <si>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</si>
  <si>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</si>
  <si>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</si>
  <si>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</si>
  <si>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</si>
  <si>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</si>
  <si>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</si>
  <si>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</si>
  <si>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</si>
  <si>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</si>
  <si>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</si>
  <si>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</si>
  <si>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</si>
  <si>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</si>
  <si>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</si>
  <si>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</si>
  <si>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</si>
  <si>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</si>
  <si>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</si>
  <si>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</si>
  <si>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</si>
  <si>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</si>
  <si>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</si>
  <si>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</si>
  <si>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</si>
  <si>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</si>
  <si>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</si>
  <si>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</si>
  <si>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</si>
  <si>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</si>
  <si>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</si>
  <si>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</si>
  <si>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</si>
  <si>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</si>
  <si>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</si>
  <si>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</si>
  <si>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</si>
  <si>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</si>
  <si>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</si>
  <si>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</si>
  <si>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</si>
  <si>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</si>
  <si>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</si>
  <si>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</si>
  <si>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</si>
  <si>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</si>
  <si>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</si>
  <si>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</si>
  <si>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</si>
  <si>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</si>
  <si>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</si>
  <si>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</si>
  <si>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</si>
  <si>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</si>
  <si>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</si>
  <si>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</si>
  <si>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</si>
  <si>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</si>
  <si>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</si>
  <si>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</si>
  <si>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</si>
  <si>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</si>
  <si>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</si>
  <si>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</si>
  <si>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</si>
  <si>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</si>
  <si>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</si>
  <si>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</si>
  <si>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</si>
  <si>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</si>
  <si>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</si>
  <si>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</si>
  <si>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</si>
  <si>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</si>
  <si>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</si>
  <si>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</si>
  <si>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</si>
  <si>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</si>
  <si>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</si>
  <si>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</si>
  <si>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</si>
  <si>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</si>
  <si>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</si>
  <si>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</si>
  <si>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</si>
  <si>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</si>
  <si>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</si>
  <si>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</si>
  <si>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</si>
  <si>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</si>
  <si>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</si>
  <si>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</si>
  <si>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</si>
  <si>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</si>
  <si>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</si>
  <si>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</si>
  <si>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</si>
  <si>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</si>
  <si>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</si>
  <si>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</si>
  <si>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</si>
  <si>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</si>
  <si>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</si>
  <si>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</si>
  <si>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</si>
  <si>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</si>
  <si>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</si>
  <si>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</si>
  <si>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</si>
  <si>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</si>
  <si>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</si>
  <si>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</si>
  <si>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</si>
  <si>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</si>
  <si>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</si>
  <si>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</si>
  <si>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</si>
  <si>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</si>
  <si>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</si>
  <si>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</si>
  <si>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</si>
  <si>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</si>
  <si>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</si>
  <si>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</si>
  <si>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</si>
  <si>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</si>
  <si>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</si>
  <si>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</si>
  <si>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</si>
  <si>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</si>
  <si>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</si>
  <si>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</si>
  <si>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</si>
  <si>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</si>
  <si>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</si>
  <si>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</si>
  <si>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</si>
  <si>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</si>
  <si>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</si>
  <si>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</si>
  <si>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</si>
  <si>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</si>
  <si>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</si>
  <si>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</si>
  <si>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</si>
  <si>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</si>
  <si>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</si>
  <si>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</si>
  <si>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</si>
  <si>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</si>
  <si>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</si>
  <si>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</si>
  <si>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</si>
  <si>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</si>
  <si>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</si>
  <si>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</si>
  <si>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</si>
  <si>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</si>
  <si>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</si>
  <si>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</si>
  <si>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</si>
  <si>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</si>
  <si>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</si>
  <si>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</si>
  <si>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</si>
  <si>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</si>
  <si>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</si>
  <si>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</si>
  <si>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</si>
  <si>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</si>
  <si>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</si>
  <si>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</si>
  <si>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</si>
  <si>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</si>
  <si>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</si>
  <si>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</si>
  <si>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</si>
  <si>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</si>
  <si>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</si>
  <si>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</si>
  <si>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</si>
  <si>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</si>
  <si>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</si>
  <si>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</si>
  <si>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</si>
  <si>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</si>
  <si>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</si>
  <si>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</si>
  <si>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</si>
  <si>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</si>
  <si>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</si>
  <si>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</si>
  <si>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</si>
  <si>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</si>
  <si>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</si>
  <si>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</si>
  <si>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</si>
  <si>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</si>
  <si>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</si>
  <si>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</si>
  <si>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</si>
  <si>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</si>
  <si>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</si>
  <si>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</si>
  <si>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</si>
  <si>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</si>
  <si>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</si>
  <si>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</si>
  <si>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</si>
  <si>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</si>
  <si>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</si>
  <si>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</si>
  <si>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</si>
  <si>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</si>
  <si>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</si>
  <si>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</si>
  <si>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</si>
  <si>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</si>
  <si>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</si>
  <si>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</si>
  <si>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</si>
  <si>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</si>
  <si>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</si>
  <si>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</si>
  <si>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</si>
  <si>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</si>
  <si>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</si>
  <si>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</si>
  <si>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</si>
  <si>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</si>
  <si>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</si>
  <si>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</si>
  <si>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</si>
  <si>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</si>
  <si>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</si>
  <si>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</si>
  <si>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</si>
  <si>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</si>
  <si>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</si>
  <si>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</si>
  <si>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</si>
  <si>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</si>
  <si>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</si>
  <si>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</si>
  <si>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</si>
  <si>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</si>
  <si>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</si>
  <si>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</si>
  <si>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</si>
  <si>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</si>
  <si>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</si>
  <si>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</si>
  <si>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</si>
  <si>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</si>
  <si>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</si>
  <si>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</si>
  <si>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</si>
  <si>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</si>
  <si>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</si>
  <si>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</si>
  <si>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</si>
  <si>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</si>
  <si>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</si>
  <si>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</si>
  <si>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</si>
  <si>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</si>
  <si>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</si>
  <si>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</si>
  <si>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</si>
  <si>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</si>
  <si>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</si>
  <si>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</si>
  <si>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</si>
  <si>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</si>
  <si>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</si>
  <si>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</si>
  <si>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</si>
  <si>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</si>
  <si>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</si>
  <si>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</si>
  <si>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</si>
  <si>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</si>
  <si>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</si>
  <si>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</si>
  <si>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</si>
  <si>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</si>
  <si>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</si>
  <si>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</si>
  <si>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</si>
  <si>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</si>
  <si>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</si>
  <si>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</si>
  <si>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</si>
  <si>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</si>
  <si>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</si>
  <si>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</si>
  <si>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</si>
  <si>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</si>
  <si>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</si>
  <si>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</si>
  <si>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</si>
  <si>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</si>
  <si>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</si>
  <si>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</si>
  <si>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</si>
  <si>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</si>
  <si>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</si>
  <si>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</si>
  <si>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</si>
  <si>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</si>
  <si>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</si>
  <si>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</si>
  <si>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</si>
  <si>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</si>
  <si>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</si>
  <si>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</si>
  <si>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</si>
  <si>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</si>
  <si>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</si>
  <si>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</si>
  <si>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</si>
  <si>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</si>
  <si>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</si>
  <si>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</si>
  <si>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</si>
  <si>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</si>
  <si>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</si>
  <si>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</si>
  <si>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</si>
  <si>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</si>
  <si>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</si>
  <si>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</si>
  <si>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</si>
  <si>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</si>
  <si>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</si>
  <si>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</si>
  <si>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</si>
  <si>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</si>
  <si>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</si>
  <si>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</si>
  <si>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</si>
  <si>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</si>
  <si>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</si>
  <si>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</si>
  <si>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</si>
  <si>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</si>
  <si>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</si>
  <si>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</si>
  <si>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</si>
  <si>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</si>
  <si>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</si>
  <si>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</si>
  <si>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</si>
  <si>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</si>
  <si>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</si>
  <si>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</si>
  <si>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</si>
  <si>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</si>
  <si>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</si>
  <si>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</si>
  <si>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</si>
  <si>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</si>
  <si>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</si>
  <si>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</si>
  <si>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</si>
  <si>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</si>
  <si>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</si>
  <si>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</si>
  <si>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</si>
  <si>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</si>
  <si>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</si>
  <si>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</si>
  <si>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</si>
  <si>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</si>
  <si>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</si>
  <si>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</si>
  <si>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</si>
  <si>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</si>
  <si>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</si>
  <si>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</si>
  <si>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</si>
  <si>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</si>
  <si>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</si>
  <si>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</si>
  <si>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</si>
  <si>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</si>
  <si>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</si>
  <si>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</si>
  <si>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</si>
  <si>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</si>
  <si>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</si>
  <si>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</si>
  <si>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</si>
  <si>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</si>
  <si>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</si>
  <si>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</si>
  <si>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</si>
  <si>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</si>
  <si>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</si>
  <si>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</si>
  <si>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</si>
  <si>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</si>
  <si>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</si>
  <si>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</si>
  <si>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</si>
  <si>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</si>
  <si>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</si>
  <si>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</si>
  <si>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</si>
  <si>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</si>
  <si>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</si>
  <si>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</si>
  <si>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</si>
  <si>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</si>
  <si>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</si>
  <si>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</si>
  <si>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</si>
  <si>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</si>
  <si>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</si>
  <si>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</si>
  <si>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</si>
  <si>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</si>
  <si>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</si>
  <si>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</si>
  <si>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</si>
  <si>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</si>
  <si>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</si>
  <si>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</si>
  <si>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</si>
  <si>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</si>
  <si>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</si>
  <si>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</si>
  <si>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</si>
  <si>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</si>
  <si>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</si>
  <si>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</si>
  <si>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</si>
  <si>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</si>
  <si>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</si>
  <si>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</si>
  <si>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</si>
  <si>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</si>
  <si>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</si>
  <si>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</si>
  <si>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</si>
  <si>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</si>
  <si>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</si>
  <si>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</si>
  <si>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</si>
  <si>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</si>
  <si>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</si>
  <si>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</si>
  <si>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</si>
  <si>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</si>
  <si>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</si>
  <si>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</si>
  <si>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</si>
  <si>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</si>
  <si>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</si>
  <si>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</si>
  <si>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</si>
  <si>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</si>
  <si>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</si>
  <si>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</si>
  <si>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</si>
  <si>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</si>
  <si>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</si>
  <si>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</si>
  <si>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</si>
  <si>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</si>
  <si>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</si>
  <si>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</si>
  <si>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</si>
  <si>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</si>
  <si>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</si>
  <si>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</si>
  <si>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</si>
  <si>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</si>
  <si>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</si>
  <si>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</si>
  <si>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</si>
  <si>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</si>
  <si>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</si>
  <si>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</si>
  <si>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</si>
  <si>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</si>
  <si>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</si>
  <si>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</si>
  <si>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</si>
  <si>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</si>
  <si>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</si>
  <si>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</si>
  <si>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</si>
  <si>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</si>
  <si>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</si>
  <si>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</si>
  <si>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</si>
  <si>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</si>
  <si>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</si>
  <si>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</si>
  <si>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</si>
  <si>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</si>
  <si>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</si>
  <si>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</si>
  <si>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</si>
  <si>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</si>
  <si>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</si>
  <si>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</si>
  <si>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</si>
  <si>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</si>
  <si>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</si>
  <si>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</si>
  <si>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</si>
  <si>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</si>
  <si>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</si>
  <si>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</si>
  <si>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</si>
  <si>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</si>
  <si>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</si>
  <si>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</si>
  <si>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</si>
  <si>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</si>
  <si>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</si>
  <si>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</si>
  <si>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</si>
  <si>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</si>
  <si>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</si>
  <si>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</si>
  <si>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</si>
  <si>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</si>
  <si>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</si>
  <si>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</si>
  <si>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</si>
  <si>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</si>
  <si>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</si>
  <si>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</si>
  <si>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</si>
  <si>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</si>
  <si>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</si>
  <si>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</si>
  <si>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</si>
  <si>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</si>
  <si>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</si>
  <si>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</si>
  <si>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</si>
  <si>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</si>
  <si>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</si>
  <si>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</si>
  <si>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</si>
  <si>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</si>
  <si>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</si>
  <si>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</si>
  <si>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</si>
  <si>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</si>
  <si>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</si>
  <si>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</si>
  <si>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</si>
  <si>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</si>
  <si>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</si>
  <si>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</si>
  <si>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</si>
  <si>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</si>
  <si>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</si>
  <si>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</si>
  <si>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</si>
  <si>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</si>
  <si>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</si>
  <si>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</si>
  <si>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</si>
  <si>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</si>
  <si>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</si>
  <si>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</si>
  <si>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</si>
  <si>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</si>
  <si>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</si>
  <si>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</si>
  <si>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</si>
  <si>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</si>
  <si>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</si>
  <si>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</si>
  <si>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</si>
  <si>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</si>
  <si>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</si>
  <si>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</si>
  <si>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</si>
  <si>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</si>
  <si>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</si>
  <si>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</si>
  <si>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</si>
  <si>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</si>
  <si>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</si>
  <si>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</si>
  <si>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</si>
  <si>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</si>
  <si>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</si>
  <si>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</si>
  <si>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</si>
  <si>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</si>
  <si>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</si>
  <si>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</si>
  <si>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</si>
  <si>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</si>
  <si>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</si>
  <si>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</si>
  <si>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</si>
  <si>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</si>
  <si>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</si>
  <si>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</si>
  <si>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</si>
  <si>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</si>
  <si>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</si>
  <si>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</si>
  <si>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</si>
  <si>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</si>
  <si>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</si>
  <si>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</si>
  <si>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</si>
  <si>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</si>
  <si>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</si>
  <si>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</si>
  <si>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</si>
  <si>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</si>
  <si>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</si>
  <si>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</si>
  <si>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</si>
  <si>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</si>
  <si>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</si>
  <si>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</si>
  <si>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</si>
  <si>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</si>
  <si>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</si>
  <si>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</si>
  <si>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</si>
  <si>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</si>
  <si>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</si>
  <si>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</si>
  <si>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</si>
  <si>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</si>
  <si>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</si>
  <si>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</si>
  <si>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</si>
  <si>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</si>
  <si>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</si>
  <si>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</si>
  <si>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</si>
  <si>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</si>
  <si>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</si>
  <si>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</si>
  <si>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</si>
  <si>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</si>
  <si>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</si>
  <si>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</si>
  <si>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</si>
  <si>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</si>
  <si>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</si>
  <si>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</si>
  <si>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</si>
  <si>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</si>
  <si>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</si>
  <si>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</si>
  <si>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</si>
  <si>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</si>
  <si>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</si>
  <si>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</si>
  <si>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</si>
  <si>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</si>
  <si>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</si>
  <si>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</si>
  <si>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</si>
  <si>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</si>
  <si>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</si>
  <si>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</si>
  <si>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</si>
  <si>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</si>
  <si>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</si>
  <si>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</si>
  <si>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</si>
  <si>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</si>
  <si>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</si>
  <si>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</si>
  <si>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</si>
  <si>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</si>
  <si>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</si>
  <si>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</si>
  <si>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</si>
  <si>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</si>
  <si>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</si>
  <si>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</si>
  <si>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</si>
  <si>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</si>
  <si>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</si>
  <si>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</si>
  <si>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</si>
  <si>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</si>
  <si>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</si>
  <si>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</si>
  <si>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</si>
  <si>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</si>
  <si>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</si>
  <si>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</si>
  <si>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</si>
  <si>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</si>
  <si>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</si>
  <si>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</si>
  <si>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</si>
  <si>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</si>
  <si>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</si>
  <si>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</si>
  <si>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</si>
  <si>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</si>
  <si>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</si>
  <si>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</si>
  <si>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</si>
  <si>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</si>
  <si>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</si>
  <si>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</si>
  <si>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</si>
  <si>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</si>
  <si>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</si>
  <si>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</si>
  <si>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</si>
  <si>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</si>
  <si>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</si>
  <si>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</si>
  <si>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</si>
  <si>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</si>
  <si>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</si>
  <si>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</si>
  <si>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</si>
  <si>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</si>
  <si>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</si>
  <si>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</si>
  <si>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</si>
  <si>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</si>
  <si>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</si>
  <si>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</si>
  <si>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</si>
  <si>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</si>
  <si>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</si>
  <si>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</si>
  <si>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</si>
  <si>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</si>
  <si>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</si>
  <si>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</si>
  <si>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</si>
  <si>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</si>
  <si>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</si>
  <si>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</si>
  <si>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</si>
  <si>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</si>
  <si>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</si>
  <si>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</si>
  <si>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</si>
  <si>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</si>
  <si>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</si>
  <si>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</si>
  <si>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</si>
  <si>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</si>
  <si>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</si>
  <si>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</si>
  <si>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</si>
  <si>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</si>
  <si>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</si>
  <si>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</si>
  <si>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</si>
  <si>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</si>
  <si>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</si>
  <si>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</si>
  <si>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</si>
  <si>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</si>
  <si>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</si>
  <si>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</si>
  <si>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</si>
  <si>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</si>
  <si>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</si>
  <si>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</si>
  <si>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</si>
  <si>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</si>
  <si>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</si>
  <si>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</si>
  <si>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</si>
  <si>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</si>
  <si>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</si>
  <si>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</si>
  <si>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</si>
  <si>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</si>
  <si>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</si>
  <si>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</si>
  <si>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</si>
  <si>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</si>
  <si>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</si>
  <si>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</si>
  <si>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</si>
  <si>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</si>
  <si>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</si>
  <si>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</si>
  <si>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</si>
  <si>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</si>
  <si>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</si>
  <si>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</si>
  <si>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</si>
  <si>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</si>
  <si>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</si>
  <si>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</si>
  <si>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</si>
  <si>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</si>
  <si>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</si>
  <si>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</si>
  <si>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</si>
  <si>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</si>
  <si>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</si>
  <si>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</si>
  <si>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</si>
  <si>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</si>
  <si>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</si>
  <si>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</si>
  <si>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</si>
  <si>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</si>
  <si>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</si>
  <si>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</si>
  <si>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</si>
  <si>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</si>
  <si>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</si>
  <si>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</si>
  <si>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</si>
  <si>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</si>
  <si>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</si>
  <si>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</si>
  <si>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</si>
  <si>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</si>
  <si>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</si>
  <si>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</si>
  <si>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</si>
  <si>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</si>
  <si>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</si>
  <si>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</si>
  <si>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</si>
  <si>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</si>
  <si>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</si>
  <si>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</si>
  <si>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</si>
  <si>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</si>
  <si>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</si>
  <si>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</si>
  <si>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</si>
  <si>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</si>
  <si>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</si>
  <si>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</si>
  <si>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</si>
  <si>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</si>
  <si>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</si>
  <si>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</si>
  <si>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</si>
  <si>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</si>
  <si>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</si>
  <si>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</si>
  <si>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</si>
  <si>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</si>
  <si>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</si>
  <si>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</si>
  <si>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</si>
  <si>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</si>
  <si>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</si>
  <si>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</si>
  <si>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</si>
  <si>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</si>
  <si>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</si>
  <si>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</si>
  <si>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</si>
  <si>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</si>
  <si>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</si>
  <si>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</si>
  <si>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</si>
  <si>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</si>
  <si>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</si>
  <si>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</si>
  <si>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</si>
  <si>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</si>
  <si>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</si>
  <si>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</si>
  <si>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</si>
  <si>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</si>
  <si>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</si>
  <si>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</si>
  <si>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</si>
  <si>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</si>
  <si>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</si>
  <si>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</si>
  <si>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</si>
  <si>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</si>
  <si>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</si>
  <si>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</si>
  <si>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</si>
  <si>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</si>
  <si>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</si>
  <si>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</si>
  <si>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</si>
  <si>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</si>
  <si>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</si>
  <si>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</si>
  <si>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</si>
  <si>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</si>
  <si>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</si>
  <si>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</si>
  <si>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</si>
  <si>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</si>
  <si>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</si>
  <si>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</si>
  <si>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</si>
  <si>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</si>
  <si>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</si>
  <si>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</si>
  <si>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</si>
  <si>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</si>
  <si>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</si>
  <si>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</si>
  <si>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</si>
  <si>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</si>
  <si>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</si>
  <si>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</si>
  <si>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</si>
  <si>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</si>
  <si>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</si>
  <si>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</si>
  <si>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</si>
  <si>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</si>
  <si>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</si>
  <si>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</si>
  <si>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</si>
  <si>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</si>
  <si>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</si>
  <si>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</si>
  <si>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</si>
  <si>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</si>
  <si>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</si>
  <si>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</si>
  <si>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</si>
  <si>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</si>
  <si>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</si>
  <si>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</si>
  <si>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</si>
  <si>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</si>
  <si>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</si>
  <si>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</si>
  <si>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</si>
  <si>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</si>
  <si>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</si>
  <si>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</si>
  <si>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</si>
  <si>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</si>
  <si>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</si>
  <si>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</si>
  <si>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</si>
  <si>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</si>
  <si>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</si>
  <si>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</si>
  <si>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</si>
  <si>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</si>
  <si>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</si>
  <si>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</si>
  <si>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</si>
  <si>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</si>
  <si>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</si>
  <si>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</si>
  <si>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</si>
  <si>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</si>
  <si>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</si>
  <si>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</si>
  <si>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</si>
  <si>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</si>
  <si>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</si>
  <si>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</si>
  <si>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</si>
  <si>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</si>
  <si>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</si>
  <si>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</si>
  <si>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</si>
  <si>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</si>
  <si>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</si>
  <si>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</si>
  <si>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</si>
  <si>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</si>
  <si>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</si>
  <si>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</si>
  <si>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</si>
  <si>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</si>
  <si>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</si>
  <si>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</si>
  <si>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</si>
  <si>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</si>
  <si>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</si>
  <si>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</si>
  <si>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</si>
  <si>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</si>
  <si>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</si>
  <si>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</si>
  <si>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</si>
  <si>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</si>
  <si>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</si>
  <si>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</si>
  <si>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</si>
  <si>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</si>
  <si>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</si>
  <si>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</si>
  <si>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</si>
  <si>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</si>
  <si>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</si>
  <si>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</si>
  <si>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</si>
  <si>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</si>
  <si>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</si>
  <si>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</si>
  <si>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</si>
  <si>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</si>
  <si>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</si>
  <si>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</si>
  <si>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</si>
  <si>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</si>
  <si>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</si>
  <si>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</si>
  <si>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</si>
  <si>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</si>
  <si>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</si>
  <si>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</si>
  <si>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</si>
  <si>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</si>
  <si>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</si>
  <si>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</si>
  <si>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</si>
  <si>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</si>
  <si>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</si>
  <si>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</si>
  <si>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</si>
  <si>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</si>
  <si>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</si>
  <si>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</si>
  <si>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</si>
  <si>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</si>
  <si>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</si>
  <si>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</si>
  <si>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</si>
  <si>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</si>
  <si>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</si>
  <si>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</si>
  <si>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</si>
  <si>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</si>
  <si>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</si>
  <si>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</si>
  <si>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</si>
  <si>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</si>
  <si>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</si>
  <si>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</si>
  <si>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</si>
  <si>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</si>
  <si>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</si>
  <si>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</si>
  <si>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</si>
  <si>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</si>
  <si>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</si>
  <si>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</si>
  <si>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</si>
  <si>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</si>
  <si>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</si>
  <si>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</si>
  <si>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</si>
  <si>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</si>
  <si>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</si>
  <si>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</si>
  <si>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</si>
  <si>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</si>
  <si>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</si>
  <si>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</si>
  <si>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</si>
  <si>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</si>
  <si>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</si>
  <si>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</si>
  <si>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</si>
  <si>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</si>
  <si>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</si>
  <si>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</si>
  <si>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</si>
  <si>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</si>
  <si>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</si>
  <si>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</si>
  <si>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</si>
  <si>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</si>
  <si>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</si>
  <si>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</si>
  <si>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</si>
  <si>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</si>
  <si>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</si>
  <si>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</si>
  <si>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</si>
  <si>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</si>
  <si>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</si>
  <si>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</si>
  <si>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</si>
  <si>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</si>
  <si>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</si>
  <si>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</si>
  <si>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</si>
  <si>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</si>
  <si>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</si>
  <si>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</si>
  <si>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</si>
  <si>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</si>
  <si>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</si>
  <si>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</si>
  <si>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</si>
  <si>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</si>
  <si>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</si>
  <si>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</si>
  <si>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</si>
  <si>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</si>
  <si>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</si>
  <si>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</si>
  <si>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</si>
  <si>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</si>
  <si>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</si>
  <si>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</si>
  <si>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</si>
  <si>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</si>
  <si>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</si>
  <si>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</si>
  <si>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</si>
  <si>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</si>
  <si>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</si>
  <si>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</si>
  <si>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</si>
  <si>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</si>
  <si>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</si>
  <si>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</si>
  <si>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</si>
  <si>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</si>
  <si>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</si>
  <si>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</si>
  <si>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</si>
  <si>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</si>
  <si>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</si>
  <si>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</si>
  <si>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</si>
  <si>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</si>
  <si>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</si>
  <si>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</si>
  <si>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</si>
  <si>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</si>
  <si>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</si>
  <si>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</si>
  <si>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</si>
  <si>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</si>
  <si>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</si>
  <si>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</si>
  <si>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</si>
  <si>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</si>
  <si>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</si>
  <si>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</si>
  <si>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</si>
  <si>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</si>
  <si>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</si>
  <si>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</si>
  <si>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</si>
  <si>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</si>
  <si>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</si>
  <si>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</si>
  <si>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</si>
  <si>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</si>
  <si>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</si>
  <si>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</si>
  <si>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</si>
  <si>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</si>
  <si>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</si>
  <si>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</si>
  <si>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</si>
  <si>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</si>
  <si>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</si>
  <si>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</si>
  <si>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</si>
  <si>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</si>
  <si>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</si>
  <si>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</si>
  <si>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</si>
  <si>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</si>
  <si>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</si>
  <si>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</si>
  <si>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</si>
  <si>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</si>
  <si>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</si>
  <si>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</si>
  <si>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</si>
  <si>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</si>
  <si>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</si>
  <si>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</si>
  <si>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</si>
  <si>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</si>
  <si>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</si>
  <si>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</si>
  <si>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</si>
  <si>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</si>
  <si>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</si>
  <si>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</si>
  <si>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</si>
  <si>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</si>
  <si>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</si>
  <si>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</si>
  <si>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</si>
  <si>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</si>
  <si>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</si>
  <si>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</si>
  <si>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</si>
  <si>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</si>
  <si>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</si>
  <si>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</si>
  <si>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</si>
  <si>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</si>
  <si>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</si>
  <si>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</si>
  <si>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</si>
  <si>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</si>
  <si>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</si>
  <si>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</si>
  <si>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</si>
  <si>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</si>
  <si>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</si>
  <si>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</si>
  <si>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</si>
  <si>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</si>
  <si>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</si>
  <si>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</si>
  <si>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</si>
  <si>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</si>
  <si>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</si>
  <si>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</si>
  <si>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</si>
  <si>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</si>
  <si>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</si>
  <si>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</si>
  <si>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</si>
  <si>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</si>
  <si>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</si>
  <si>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</si>
  <si>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</si>
  <si>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</si>
  <si>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</si>
  <si>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</si>
  <si>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</si>
  <si>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</si>
  <si>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</si>
  <si>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</si>
  <si>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</si>
  <si>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</si>
  <si>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</si>
  <si>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</si>
  <si>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</si>
  <si>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</si>
  <si>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</si>
  <si>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</si>
  <si>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</si>
  <si>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</si>
  <si>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</si>
  <si>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</si>
  <si>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</si>
  <si>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</si>
  <si>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</si>
  <si>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</si>
  <si>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</si>
  <si>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</si>
  <si>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</si>
  <si>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</si>
  <si>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</si>
  <si>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</si>
  <si>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</si>
  <si>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</si>
  <si>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</si>
  <si>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</si>
  <si>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</si>
  <si>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</si>
  <si>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</si>
  <si>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</si>
  <si>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</si>
  <si>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</si>
  <si>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</si>
  <si>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</si>
  <si>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</si>
  <si>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</si>
  <si>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</si>
  <si>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</si>
  <si>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</si>
  <si>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</si>
  <si>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</si>
  <si>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</si>
  <si>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</si>
  <si>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</si>
  <si>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</si>
  <si>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</si>
  <si>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</si>
  <si>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</si>
  <si>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</si>
  <si>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</si>
  <si>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</si>
  <si>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</si>
  <si>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</si>
  <si>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</si>
  <si>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</si>
  <si>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</si>
  <si>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</si>
  <si>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</si>
  <si>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</si>
  <si>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</si>
  <si>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</si>
  <si>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</si>
  <si>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</si>
  <si>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</si>
  <si>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</si>
  <si>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</si>
  <si>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</si>
  <si>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</si>
  <si>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</si>
  <si>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</si>
  <si>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</si>
  <si>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</si>
  <si>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</si>
  <si>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</si>
  <si>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</si>
  <si>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</si>
  <si>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</si>
  <si>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</si>
  <si>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</si>
  <si>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</si>
  <si>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</si>
  <si>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</si>
  <si>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</si>
  <si>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</si>
  <si>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</si>
  <si>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</si>
  <si>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</si>
  <si>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</si>
  <si>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</si>
  <si>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</si>
  <si>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</si>
  <si>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</si>
  <si>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</si>
  <si>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</si>
  <si>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</si>
  <si>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</si>
  <si>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</si>
  <si>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</si>
  <si>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</si>
  <si>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</si>
  <si>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</si>
  <si>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</si>
  <si>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</si>
  <si>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</si>
  <si>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</si>
  <si>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</si>
  <si>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</si>
  <si>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</si>
  <si>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</si>
  <si>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</si>
  <si>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</si>
  <si>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</si>
  <si>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</si>
  <si>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</si>
  <si>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</si>
  <si>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</si>
  <si>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</si>
  <si>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</si>
  <si>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</si>
  <si>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</si>
  <si>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</si>
  <si>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</si>
  <si>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</si>
  <si>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</si>
  <si>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</si>
  <si>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</si>
  <si>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</si>
  <si>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</si>
  <si>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</si>
  <si>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</si>
  <si>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</si>
  <si>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</si>
  <si>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</si>
  <si>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</si>
  <si>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</si>
  <si>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</si>
  <si>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</si>
  <si>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</si>
  <si>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</si>
  <si>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</si>
  <si>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</si>
  <si>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</si>
  <si>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</si>
  <si>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</si>
  <si>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</si>
  <si>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</si>
  <si>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</si>
  <si>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</si>
  <si>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</si>
  <si>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</si>
  <si>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</si>
  <si>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</si>
  <si>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</si>
  <si>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</si>
  <si>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</si>
  <si>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</si>
  <si>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</si>
  <si>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</si>
  <si>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</si>
  <si>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</si>
  <si>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</si>
  <si>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</si>
  <si>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</si>
  <si>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</si>
  <si>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</si>
  <si>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</si>
  <si>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</si>
  <si>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</si>
  <si>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</si>
  <si>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</si>
  <si>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</si>
  <si>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</si>
  <si>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</si>
  <si>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</si>
  <si>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</si>
  <si>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</si>
  <si>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</si>
  <si>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</si>
  <si>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</si>
  <si>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</si>
  <si>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</si>
  <si>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</si>
  <si>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</si>
  <si>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</si>
  <si>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</si>
  <si>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</si>
  <si>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</si>
  <si>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</si>
  <si>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</si>
  <si>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</si>
  <si>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</si>
  <si>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</si>
  <si>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</si>
  <si>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</si>
  <si>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</si>
  <si>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</si>
  <si>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</si>
  <si>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</si>
  <si>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</si>
  <si>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</si>
  <si>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</si>
  <si>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</si>
  <si>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</si>
  <si>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</si>
  <si>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</si>
  <si>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</si>
  <si>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</si>
  <si>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</si>
  <si>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</si>
  <si>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</si>
  <si>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</si>
  <si>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</si>
  <si>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</si>
  <si>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</si>
  <si>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</si>
  <si>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</si>
  <si>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</si>
  <si>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</si>
  <si>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</si>
  <si>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</si>
  <si>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</si>
  <si>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</si>
  <si>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</si>
  <si>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</si>
  <si>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</si>
  <si>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</si>
  <si>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</si>
  <si>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</si>
  <si>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</si>
  <si>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</si>
  <si>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</si>
  <si>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</si>
  <si>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</si>
  <si>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</si>
  <si>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</si>
  <si>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</si>
  <si>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</si>
  <si>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</si>
  <si>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</si>
  <si>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</si>
  <si>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</si>
  <si>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</si>
  <si>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</si>
  <si>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</si>
  <si>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</si>
  <si>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</si>
  <si>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</si>
  <si>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</si>
  <si>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</si>
  <si>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</si>
  <si>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</si>
  <si>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</si>
  <si>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</si>
  <si>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</si>
  <si>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</si>
  <si>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</si>
  <si>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</si>
  <si>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</si>
  <si>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</si>
  <si>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</si>
  <si>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</si>
  <si>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</si>
  <si>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</si>
  <si>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</si>
  <si>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</si>
  <si>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</si>
  <si>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</si>
  <si>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</si>
  <si>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</si>
  <si>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</si>
  <si>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</si>
  <si>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</si>
  <si>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</si>
  <si>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</si>
  <si>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</si>
  <si>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</si>
  <si>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</si>
  <si>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</si>
  <si>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</si>
  <si>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</si>
  <si>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</si>
  <si>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</si>
  <si>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</si>
  <si>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</si>
  <si>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</si>
  <si>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</si>
  <si>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</si>
  <si>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</si>
  <si>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</si>
  <si>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</si>
  <si>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</si>
  <si>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</si>
  <si>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</si>
  <si>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</si>
  <si>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</si>
  <si>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</si>
  <si>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</si>
  <si>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</si>
  <si>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</si>
  <si>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</si>
  <si>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</si>
  <si>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</si>
  <si>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</si>
  <si>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</si>
  <si>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</si>
  <si>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</si>
  <si>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</si>
  <si>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</si>
  <si>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</si>
  <si>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</si>
  <si>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</si>
  <si>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</si>
  <si>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</si>
  <si>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</si>
  <si>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</si>
  <si>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</si>
  <si>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</si>
  <si>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</si>
  <si>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</si>
  <si>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</si>
  <si>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</si>
  <si>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</si>
  <si>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</si>
  <si>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</si>
  <si>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</si>
  <si>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</si>
  <si>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</si>
  <si>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</si>
  <si>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</si>
  <si>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</si>
  <si>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</si>
  <si>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</si>
  <si>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</si>
  <si>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</si>
  <si>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</si>
  <si>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</si>
  <si>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</si>
  <si>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</si>
  <si>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</si>
  <si>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</si>
  <si>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</si>
  <si>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</si>
  <si>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</si>
  <si>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</si>
  <si>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</si>
  <si>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</si>
  <si>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</si>
  <si>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</si>
  <si>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</si>
  <si>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</si>
  <si>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</si>
  <si>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</si>
  <si>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</si>
  <si>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</si>
  <si>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</si>
  <si>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</si>
  <si>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</si>
  <si>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</si>
  <si>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</si>
  <si>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</si>
  <si>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</si>
  <si>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</si>
  <si>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</si>
  <si>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</si>
  <si>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</si>
  <si>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</si>
  <si>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</si>
  <si>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</si>
  <si>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</si>
  <si>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</si>
  <si>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</si>
  <si>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</si>
  <si>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</si>
  <si>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</si>
  <si>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</si>
  <si>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</si>
  <si>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</si>
  <si>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</si>
  <si>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</si>
  <si>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</si>
  <si>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</si>
  <si>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</si>
  <si>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</si>
  <si>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</si>
  <si>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</si>
  <si>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</si>
  <si>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</si>
  <si>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</si>
  <si>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</si>
  <si>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</si>
  <si>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</si>
  <si>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</si>
  <si>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</si>
  <si>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</si>
  <si>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</si>
  <si>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</si>
  <si>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</si>
  <si>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</si>
  <si>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</si>
  <si>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</si>
  <si>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</si>
  <si>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</si>
  <si>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</si>
  <si>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</si>
  <si>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</si>
  <si>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</si>
  <si>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</si>
  <si>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</si>
  <si>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</si>
  <si>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</si>
  <si>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</si>
  <si>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</si>
  <si>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</si>
  <si>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</si>
  <si>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</si>
  <si>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</si>
  <si>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</si>
  <si>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</si>
  <si>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</si>
  <si>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</si>
  <si>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</si>
  <si>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</si>
  <si>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</si>
  <si>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</si>
  <si>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</si>
  <si>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</si>
  <si>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</si>
  <si>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</si>
  <si>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</si>
  <si>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</si>
  <si>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</si>
  <si>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</si>
  <si>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</si>
  <si>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</si>
  <si>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</si>
  <si>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</si>
  <si>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</si>
  <si>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</si>
  <si>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</si>
  <si>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</si>
  <si>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</si>
  <si>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</si>
  <si>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</si>
  <si>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</si>
  <si>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</si>
  <si>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</si>
  <si>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</si>
  <si>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</si>
  <si>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</si>
  <si>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</si>
  <si>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</si>
  <si>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</si>
  <si>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</si>
  <si>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</si>
  <si>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</si>
  <si>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</si>
  <si>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</si>
  <si>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</si>
  <si>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</si>
  <si>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</si>
  <si>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</si>
  <si>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</si>
  <si>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</si>
  <si>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</si>
  <si>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</si>
  <si>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</si>
  <si>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</si>
  <si>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</si>
  <si>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</si>
  <si>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</si>
  <si>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</si>
  <si>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</si>
  <si>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</si>
  <si>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</si>
  <si>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</si>
  <si>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</si>
  <si>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</si>
  <si>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</si>
  <si>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</si>
  <si>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</si>
  <si>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</si>
  <si>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</si>
  <si>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</si>
  <si>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</si>
  <si>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</si>
  <si>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</si>
  <si>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</si>
  <si>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</si>
  <si>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</si>
  <si>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</si>
  <si>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</si>
  <si>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</si>
  <si>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</si>
  <si>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</si>
  <si>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</si>
  <si>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</si>
  <si>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</si>
  <si>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</si>
  <si>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</si>
  <si>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</si>
  <si>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</si>
  <si>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</si>
  <si>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</si>
  <si>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</si>
  <si>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</si>
  <si>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</si>
  <si>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</si>
  <si>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</si>
  <si>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</si>
  <si>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</si>
  <si>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</si>
  <si>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</si>
  <si>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</si>
  <si>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</si>
  <si>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</si>
  <si>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</si>
  <si>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</si>
  <si>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</si>
  <si>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</si>
  <si>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</si>
  <si>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</si>
  <si>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</si>
  <si>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</si>
  <si>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</si>
  <si>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</si>
  <si>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</si>
  <si>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</si>
  <si>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</si>
  <si>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</si>
  <si>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</si>
  <si>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</si>
  <si>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</si>
  <si>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</si>
  <si>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</si>
  <si>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</si>
  <si>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</si>
  <si>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</si>
  <si>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</si>
  <si>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</si>
  <si>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</si>
  <si>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</si>
  <si>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</si>
  <si>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</si>
  <si>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</si>
  <si>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</si>
  <si>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</si>
  <si>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</si>
  <si>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</si>
  <si>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</si>
  <si>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</si>
  <si>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</si>
  <si>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</si>
  <si>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</si>
  <si>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</si>
  <si>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</si>
  <si>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</si>
  <si>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</si>
  <si>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</si>
  <si>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</si>
  <si>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</si>
  <si>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</si>
  <si>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</si>
  <si>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</si>
  <si>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</si>
  <si>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</si>
  <si>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</si>
  <si>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</si>
  <si>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</si>
  <si>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</si>
  <si>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</si>
  <si>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</si>
  <si>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</si>
  <si>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</si>
  <si>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</si>
  <si>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</si>
  <si>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</si>
  <si>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</si>
  <si>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</si>
  <si>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</si>
  <si>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</si>
  <si>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</si>
  <si>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</si>
  <si>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</si>
  <si>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</si>
  <si>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</si>
  <si>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</si>
  <si>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</si>
  <si>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</si>
  <si>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</si>
  <si>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</si>
  <si>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</si>
  <si>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</si>
  <si>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</si>
  <si>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</si>
  <si>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</si>
  <si>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</si>
  <si>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</si>
  <si>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</si>
  <si>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</si>
  <si>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</si>
  <si>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</si>
  <si>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</si>
  <si>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</si>
  <si>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</si>
  <si>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</si>
  <si>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</si>
  <si>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</si>
  <si>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</si>
  <si>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</si>
  <si>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</si>
  <si>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</si>
  <si>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</si>
  <si>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</si>
  <si>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</si>
  <si>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</si>
  <si>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</si>
  <si>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</si>
  <si>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</si>
  <si>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</si>
  <si>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</si>
  <si>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</si>
  <si>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</si>
  <si>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</si>
  <si>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</si>
  <si>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</si>
  <si>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</si>
  <si>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</si>
  <si>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</si>
  <si>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</si>
  <si>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</si>
  <si>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</si>
  <si>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</si>
  <si>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</si>
  <si>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</si>
  <si>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</si>
  <si>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</si>
  <si>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</si>
  <si>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</si>
  <si>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</si>
  <si>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</si>
  <si>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</si>
  <si>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</si>
  <si>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</si>
  <si>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</si>
  <si>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</si>
  <si>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</si>
  <si>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</si>
  <si>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</si>
  <si>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</si>
  <si>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</si>
  <si>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</si>
  <si>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</si>
  <si>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</si>
  <si>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</si>
  <si>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</si>
  <si>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</si>
  <si>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</si>
  <si>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</si>
  <si>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</si>
  <si>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</si>
  <si>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</si>
  <si>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</si>
  <si>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</si>
  <si>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</si>
  <si>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</si>
  <si>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</si>
  <si>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</si>
  <si>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</si>
  <si>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</si>
  <si>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</si>
  <si>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</si>
  <si>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</si>
  <si>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</si>
  <si>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</si>
  <si>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</si>
  <si>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</si>
  <si>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</si>
  <si>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</si>
  <si>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</si>
  <si>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</si>
  <si>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</si>
  <si>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</si>
  <si>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</si>
  <si>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</si>
  <si>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</si>
  <si>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</si>
  <si>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</si>
  <si>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</si>
  <si>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</si>
  <si>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</si>
  <si>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</si>
  <si>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</si>
  <si>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</si>
  <si>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</si>
  <si>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</si>
  <si>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</si>
  <si>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</si>
  <si>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</si>
  <si>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</si>
  <si>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</si>
  <si>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</si>
  <si>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</si>
  <si>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</si>
  <si>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</si>
  <si>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</si>
  <si>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</si>
  <si>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</si>
  <si>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</si>
  <si>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</si>
  <si>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</si>
  <si>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</si>
  <si>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</si>
  <si>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</si>
  <si>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</si>
  <si>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</si>
  <si>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</si>
  <si>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</si>
  <si>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</si>
  <si>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</si>
  <si>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</si>
  <si>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</si>
  <si>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</si>
  <si>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</si>
  <si>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</si>
  <si>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</si>
  <si>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</si>
  <si>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</si>
  <si>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</si>
  <si>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</si>
  <si>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</si>
  <si>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</si>
  <si>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</si>
  <si>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</si>
  <si>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</si>
  <si>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</si>
  <si>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</si>
  <si>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</si>
  <si>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</si>
  <si>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</si>
  <si>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</si>
  <si>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</si>
  <si>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</si>
  <si>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</si>
  <si>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</si>
  <si>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</si>
  <si>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</si>
  <si>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</si>
  <si>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</si>
  <si>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</si>
  <si>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</si>
  <si>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</si>
  <si>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</si>
  <si>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</si>
  <si>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</si>
  <si>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</si>
  <si>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</si>
  <si>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</si>
  <si>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</si>
  <si>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</si>
  <si>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</si>
  <si>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</si>
  <si>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</si>
  <si>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</si>
  <si>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</si>
  <si>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</si>
  <si>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</si>
  <si>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</si>
  <si>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</si>
  <si>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</si>
  <si>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</si>
  <si>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</si>
  <si>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</si>
  <si>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</si>
  <si>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</si>
  <si>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</si>
  <si>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</si>
  <si>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</si>
  <si>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</si>
  <si>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</si>
  <si>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</si>
  <si>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</si>
  <si>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</si>
  <si>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</si>
  <si>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</si>
  <si>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</si>
  <si>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</si>
  <si>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</si>
  <si>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</si>
  <si>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</si>
  <si>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</si>
  <si>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</si>
  <si>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</si>
  <si>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</si>
  <si>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</si>
  <si>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</si>
  <si>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</si>
  <si>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</si>
  <si>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</si>
  <si>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</si>
  <si>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</si>
  <si>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</si>
  <si>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</si>
  <si>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</si>
  <si>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</si>
  <si>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</si>
  <si>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</si>
  <si>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</si>
  <si>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</si>
  <si>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</si>
  <si>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</si>
  <si>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</si>
  <si>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</si>
  <si>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</si>
  <si>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</si>
  <si>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</si>
  <si>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</si>
  <si>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</si>
  <si>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</si>
  <si>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</si>
  <si>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</si>
  <si>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</si>
  <si>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</si>
  <si>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</si>
  <si>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</si>
  <si>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</si>
  <si>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</si>
  <si>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</si>
  <si>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</si>
  <si>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</si>
  <si>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</si>
  <si>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</si>
  <si>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</si>
  <si>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</si>
  <si>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</si>
  <si>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</si>
  <si>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</si>
  <si>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</si>
  <si>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</si>
  <si>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</si>
  <si>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</si>
  <si>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</si>
  <si>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</si>
  <si>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</si>
  <si>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</si>
  <si>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</si>
  <si>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</si>
  <si>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</si>
  <si>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</si>
  <si>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</si>
  <si>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</si>
  <si>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</si>
  <si>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</si>
  <si>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</si>
  <si>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</si>
  <si>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</si>
  <si>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</si>
  <si>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</si>
  <si>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</si>
  <si>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</si>
  <si>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</si>
  <si>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</si>
  <si>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</si>
  <si>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</si>
  <si>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</si>
  <si>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</si>
  <si>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</si>
  <si>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</si>
  <si>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</si>
  <si>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</si>
  <si>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</si>
  <si>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</si>
  <si>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</si>
  <si>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</si>
  <si>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</si>
  <si>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</si>
  <si>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</si>
  <si>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</si>
  <si>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</si>
  <si>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</si>
  <si>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</si>
  <si>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</si>
  <si>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</si>
  <si>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</si>
  <si>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</si>
  <si>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</si>
  <si>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</si>
  <si>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</si>
  <si>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</si>
  <si>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</si>
  <si>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</si>
  <si>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</si>
  <si>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</si>
  <si>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</si>
  <si>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</si>
  <si>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</si>
  <si>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</si>
  <si>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</si>
  <si>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</si>
  <si>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</si>
  <si>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</si>
  <si>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</si>
  <si>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</si>
  <si>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</si>
  <si>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</si>
  <si>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</si>
  <si>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</si>
  <si>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</si>
  <si>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</si>
  <si>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</si>
  <si>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</si>
  <si>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</si>
  <si>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</si>
  <si>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</si>
  <si>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</si>
  <si>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</si>
  <si>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</si>
  <si>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</si>
  <si>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</si>
  <si>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</si>
  <si>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</si>
  <si>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</si>
  <si>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</si>
  <si>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</si>
  <si>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</si>
  <si>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</si>
  <si>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</si>
  <si>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</si>
  <si>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</si>
  <si>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</si>
  <si>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</si>
  <si>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</si>
  <si>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</si>
  <si>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</si>
  <si>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</si>
  <si>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</si>
  <si>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</si>
  <si>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</si>
  <si>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</si>
  <si>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</si>
  <si>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</si>
  <si>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</si>
  <si>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</si>
  <si>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</si>
  <si>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</si>
  <si>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</si>
  <si>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</si>
  <si>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</si>
  <si>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</si>
  <si>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</si>
  <si>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</si>
  <si>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</si>
  <si>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</si>
  <si>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</si>
  <si>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</si>
  <si>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</si>
  <si>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</si>
  <si>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</si>
  <si>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</si>
  <si>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</si>
  <si>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</si>
  <si>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</si>
  <si>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</si>
  <si>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</si>
  <si>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</si>
  <si>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</si>
  <si>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</si>
  <si>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</si>
  <si>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</si>
  <si>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</si>
  <si>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</si>
  <si>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</si>
  <si>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</si>
  <si>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</si>
  <si>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</si>
  <si>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</si>
  <si>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</si>
  <si>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</si>
  <si>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</si>
  <si>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</si>
  <si>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</si>
  <si>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</si>
  <si>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</si>
  <si>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</si>
  <si>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</si>
  <si>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</si>
  <si>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</si>
  <si>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</si>
  <si>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</si>
  <si>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</si>
  <si>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</si>
  <si>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</si>
  <si>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</si>
  <si>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</si>
  <si>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</si>
  <si>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</si>
  <si>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</si>
  <si>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</si>
  <si>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</si>
  <si>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</si>
  <si>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</si>
  <si>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</si>
  <si>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</si>
  <si>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</si>
  <si>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</si>
  <si>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</si>
  <si>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</si>
  <si>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</si>
  <si>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</si>
  <si>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</si>
  <si>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</si>
  <si>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</si>
  <si>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</si>
  <si>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</si>
  <si>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</si>
  <si>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</si>
  <si>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</si>
  <si>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</si>
  <si>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</si>
  <si>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</si>
  <si>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</si>
  <si>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</si>
  <si>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</si>
  <si>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</si>
  <si>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</si>
  <si>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</si>
  <si>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</si>
  <si>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</si>
  <si>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</si>
  <si>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</si>
  <si>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</si>
  <si>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</si>
  <si>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</si>
  <si>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</si>
  <si>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</si>
  <si>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</si>
  <si>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</si>
  <si>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</si>
  <si>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</si>
  <si>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</si>
  <si>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</si>
  <si>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</si>
  <si>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</si>
  <si>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</si>
  <si>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</si>
  <si>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</si>
  <si>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</si>
  <si>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</si>
  <si>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</si>
  <si>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</si>
  <si>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</si>
  <si>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</si>
  <si>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</si>
  <si>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</si>
  <si>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</si>
  <si>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</si>
  <si>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</si>
  <si>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</si>
  <si>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</si>
  <si>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</si>
  <si>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</si>
  <si>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</si>
  <si>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</si>
  <si>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</si>
  <si>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</si>
  <si>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</si>
  <si>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</si>
  <si>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</si>
  <si>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</si>
  <si>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</si>
  <si>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</si>
  <si>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</si>
  <si>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</si>
  <si>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</si>
  <si>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</si>
  <si>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</si>
  <si>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</si>
  <si>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</si>
  <si>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</si>
  <si>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</si>
  <si>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</si>
  <si>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</si>
  <si>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</si>
  <si>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</si>
  <si>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</si>
  <si>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</si>
  <si>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</si>
  <si>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</si>
  <si>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</si>
  <si>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</si>
  <si>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</si>
  <si>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</si>
  <si>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</si>
  <si>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</si>
  <si>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</si>
  <si>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</si>
  <si>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</si>
  <si>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</si>
  <si>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</si>
  <si>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</si>
  <si>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</si>
  <si>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</si>
  <si>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</si>
  <si>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</si>
  <si>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</si>
  <si>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</si>
  <si>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</si>
  <si>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</si>
  <si>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</si>
  <si>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</si>
  <si>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</si>
  <si>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</si>
  <si>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</si>
  <si>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</si>
  <si>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</si>
  <si>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</si>
  <si>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</si>
  <si>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</si>
  <si>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</si>
  <si>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</si>
  <si>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</si>
  <si>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</si>
  <si>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</si>
  <si>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</si>
  <si>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</si>
  <si>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</si>
  <si>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</si>
  <si>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</si>
  <si>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</si>
  <si>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</si>
  <si>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</si>
  <si>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</si>
  <si>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</si>
  <si>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</si>
  <si>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</si>
  <si>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</si>
  <si>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</si>
  <si>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</si>
  <si>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</si>
  <si>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</si>
  <si>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</si>
  <si>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</si>
  <si>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</si>
  <si>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</si>
  <si>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</si>
  <si>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</si>
  <si>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</si>
  <si>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</si>
  <si>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</si>
  <si>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</si>
  <si>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</si>
  <si>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</si>
  <si>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</si>
  <si>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</si>
  <si>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</si>
  <si>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</si>
  <si>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</si>
  <si>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</si>
  <si>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</si>
  <si>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</si>
  <si>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</si>
  <si>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</si>
  <si>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</si>
  <si>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</si>
  <si>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</si>
  <si>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</si>
  <si>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</si>
  <si>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</si>
  <si>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</si>
  <si>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</si>
  <si>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</si>
  <si>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</si>
  <si>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</si>
  <si>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</si>
  <si>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</si>
  <si>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</si>
  <si>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</si>
  <si>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</si>
  <si>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</si>
  <si>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</si>
  <si>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</si>
  <si>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</si>
  <si>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</si>
  <si>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</si>
  <si>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</si>
  <si>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</si>
  <si>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</si>
  <si>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</si>
  <si>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</si>
  <si>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</si>
  <si>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</si>
  <si>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</si>
  <si>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</si>
  <si>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</si>
  <si>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</si>
  <si>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</si>
  <si>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</si>
  <si>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</si>
  <si>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</si>
  <si>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</si>
  <si>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</si>
  <si>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</si>
  <si>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</si>
  <si>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</si>
  <si>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</si>
  <si>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</si>
  <si>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</si>
  <si>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</si>
  <si>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</si>
  <si>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</si>
  <si>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</si>
  <si>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</si>
  <si>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</si>
  <si>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</si>
  <si>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</si>
  <si>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</si>
  <si>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</si>
  <si>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</si>
  <si>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</si>
  <si>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</si>
  <si>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</si>
  <si>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</si>
  <si>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</si>
  <si>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</si>
  <si>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</si>
  <si>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</si>
  <si>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</si>
  <si>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</si>
  <si>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</si>
  <si>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</si>
  <si>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</si>
  <si>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</si>
  <si>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</si>
  <si>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</si>
  <si>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</si>
  <si>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</si>
  <si>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</si>
  <si>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</si>
  <si>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</si>
  <si>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</si>
  <si>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</si>
  <si>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</si>
  <si>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</si>
  <si>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</si>
  <si>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</si>
  <si>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</si>
  <si>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</si>
  <si>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</si>
  <si>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</si>
  <si>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</si>
  <si>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</si>
  <si>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</si>
  <si>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</si>
  <si>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</si>
  <si>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</si>
  <si>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</si>
  <si>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</si>
  <si>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</si>
  <si>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</si>
  <si>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</si>
  <si>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</si>
  <si>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</si>
  <si>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</si>
  <si>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</si>
  <si>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</si>
  <si>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</si>
  <si>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</si>
  <si>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</si>
  <si>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</si>
  <si>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</si>
  <si>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</si>
  <si>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</si>
  <si>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</si>
  <si>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</si>
  <si>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</si>
  <si>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</si>
  <si>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</si>
  <si>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</si>
  <si>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</si>
  <si>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</si>
  <si>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</si>
  <si>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</si>
  <si>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</si>
  <si>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</si>
  <si>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</si>
  <si>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</si>
  <si>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</si>
  <si>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</si>
  <si>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</si>
  <si>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</si>
  <si>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</si>
  <si>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</si>
  <si>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</si>
  <si>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</si>
  <si>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</si>
  <si>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</si>
  <si>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</si>
  <si>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</si>
  <si>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</si>
  <si>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</si>
  <si>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</si>
  <si>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</si>
  <si>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</si>
  <si>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</si>
  <si>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</si>
  <si>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</si>
  <si>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</si>
  <si>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</si>
  <si>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</si>
  <si>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</si>
  <si>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</si>
  <si>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</si>
  <si>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</si>
  <si>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</si>
  <si>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</si>
  <si>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</si>
  <si>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</si>
  <si>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</si>
  <si>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</si>
  <si>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</si>
  <si>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</si>
  <si>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</si>
  <si>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</si>
  <si>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</si>
  <si>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</si>
  <si>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</si>
  <si>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</si>
  <si>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</si>
  <si>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</si>
  <si>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</si>
  <si>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</si>
  <si>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</si>
  <si>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</si>
  <si>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</si>
  <si>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</si>
  <si>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</si>
  <si>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</si>
  <si>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</si>
  <si>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</si>
  <si>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</si>
  <si>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</si>
  <si>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</si>
  <si>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</si>
  <si>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</si>
  <si>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</si>
  <si>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</si>
  <si>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</si>
  <si>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</si>
  <si>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</si>
  <si>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</si>
  <si>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</si>
  <si>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</si>
  <si>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</si>
  <si>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</si>
  <si>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</si>
  <si>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</si>
  <si>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</si>
  <si>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</si>
  <si>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</si>
  <si>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</si>
  <si>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</si>
  <si>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</si>
  <si>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</si>
  <si>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</si>
  <si>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</si>
  <si>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</si>
  <si>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</si>
  <si>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</si>
  <si>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</si>
  <si>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</si>
  <si>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</si>
  <si>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</si>
  <si>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</si>
  <si>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</si>
  <si>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</si>
  <si>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</si>
  <si>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</si>
  <si>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</si>
  <si>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</si>
  <si>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</si>
  <si>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</si>
  <si>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</si>
  <si>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</si>
  <si>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</si>
  <si>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</si>
  <si>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</si>
  <si>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</si>
  <si>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</si>
  <si>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</si>
  <si>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</si>
  <si>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</si>
  <si>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</si>
  <si>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</si>
  <si>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</si>
  <si>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</si>
  <si>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</si>
  <si>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</si>
  <si>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</si>
  <si>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</si>
  <si>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</si>
  <si>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</si>
  <si>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</si>
  <si>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</si>
  <si>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</si>
  <si>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</si>
  <si>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</si>
  <si>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</si>
  <si>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</si>
  <si>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</si>
  <si>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</si>
  <si>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</si>
  <si>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</si>
  <si>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</si>
  <si>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</si>
  <si>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</si>
  <si>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</si>
  <si>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</si>
  <si>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</si>
  <si>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</si>
  <si>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</si>
  <si>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</si>
  <si>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</si>
  <si>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</si>
  <si>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</si>
  <si>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</si>
  <si>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</si>
  <si>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</si>
  <si>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</si>
  <si>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</si>
  <si>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</si>
  <si>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</si>
  <si>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</si>
  <si>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</si>
  <si>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</si>
  <si>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</si>
  <si>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</si>
  <si>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</si>
  <si>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</si>
  <si>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</si>
  <si>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</si>
  <si>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</si>
  <si>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</si>
  <si>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</si>
  <si>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</si>
  <si>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</si>
  <si>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</si>
  <si>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</si>
  <si>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</si>
  <si>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</si>
  <si>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</si>
  <si>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</si>
  <si>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</si>
  <si>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</si>
  <si>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</si>
  <si>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</si>
  <si>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</si>
  <si>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</si>
  <si>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</si>
  <si>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</si>
  <si>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</si>
  <si>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</si>
  <si>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</si>
  <si>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</si>
  <si>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</si>
  <si>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</si>
  <si>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</si>
  <si>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</si>
  <si>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</si>
  <si>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</si>
  <si>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</si>
  <si>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</si>
  <si>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</si>
  <si>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</si>
  <si>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</si>
  <si>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</si>
  <si>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</si>
  <si>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</si>
  <si>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</si>
  <si>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</si>
  <si>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</si>
  <si>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</si>
  <si>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</si>
  <si>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</si>
  <si>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</si>
  <si>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</si>
  <si>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</si>
  <si>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</si>
  <si>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</si>
  <si>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</si>
  <si>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</si>
  <si>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</si>
  <si>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</si>
  <si>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</si>
  <si>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</si>
  <si>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</si>
  <si>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</si>
  <si>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</si>
  <si>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</si>
  <si>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</si>
  <si>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</si>
  <si>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</si>
  <si>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</si>
  <si>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</si>
  <si>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</si>
  <si>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</si>
  <si>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</si>
  <si>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</si>
  <si>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</si>
  <si>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</si>
  <si>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</si>
  <si>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</si>
  <si>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</si>
  <si>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</si>
  <si>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</si>
  <si>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</si>
  <si>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</si>
  <si>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</si>
  <si>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</si>
  <si>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</si>
  <si>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</si>
  <si>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</si>
  <si>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</si>
  <si>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</si>
  <si>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</si>
  <si>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</si>
  <si>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</si>
  <si>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</si>
  <si>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</si>
  <si>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</si>
  <si>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</si>
  <si>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</si>
  <si>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</si>
  <si>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</si>
  <si>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</si>
  <si>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</si>
  <si>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</si>
  <si>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</si>
  <si>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</si>
  <si>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</si>
  <si>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</si>
  <si>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</si>
  <si>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</si>
  <si>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</si>
  <si>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</si>
  <si>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</si>
  <si>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</si>
  <si>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</si>
  <si>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</si>
  <si>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</si>
  <si>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</si>
  <si>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</si>
  <si>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</si>
  <si>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</si>
  <si>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</si>
  <si>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</si>
  <si>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</si>
  <si>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</si>
  <si>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</si>
  <si>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</si>
  <si>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</si>
  <si>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</si>
  <si>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</si>
  <si>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</si>
  <si>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</si>
  <si>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</si>
  <si>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</si>
  <si>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</si>
  <si>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</si>
  <si>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</si>
  <si>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</si>
  <si>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</si>
  <si>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</si>
  <si>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</si>
  <si>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</si>
  <si>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</si>
  <si>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</si>
  <si>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</si>
  <si>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</si>
  <si>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</si>
  <si>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</si>
  <si>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</si>
  <si>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</si>
  <si>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</si>
  <si>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</si>
  <si>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</si>
  <si>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</si>
  <si>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</si>
  <si>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</si>
  <si>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</si>
  <si>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</si>
  <si>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</si>
  <si>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</si>
  <si>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</si>
  <si>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</si>
  <si>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</si>
  <si>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</si>
  <si>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</si>
  <si>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</si>
  <si>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</si>
  <si>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</si>
  <si>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</si>
  <si>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</si>
  <si>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</si>
  <si>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</si>
  <si>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</si>
  <si>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</si>
  <si>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</si>
  <si>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</si>
  <si>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</si>
  <si>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</si>
  <si>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</si>
  <si>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</si>
  <si>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</si>
  <si>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</si>
  <si>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</si>
  <si>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</si>
  <si>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</si>
  <si>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</si>
  <si>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</si>
  <si>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</si>
  <si>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</si>
  <si>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</si>
  <si>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</si>
  <si>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</si>
  <si>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</si>
  <si>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</si>
  <si>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</si>
  <si>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</si>
  <si>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</si>
  <si>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</si>
  <si>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</si>
  <si>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</si>
  <si>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</si>
  <si>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</si>
  <si>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</si>
  <si>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</si>
  <si>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</si>
  <si>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</si>
  <si>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</si>
  <si>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</si>
  <si>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</si>
  <si>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</si>
  <si>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</si>
  <si>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</si>
  <si>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</si>
  <si>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</si>
  <si>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</si>
  <si>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</si>
  <si>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</si>
  <si>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</si>
  <si>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</si>
  <si>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</si>
  <si>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</si>
  <si>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</si>
  <si>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</si>
  <si>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</si>
  <si>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</si>
  <si>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</si>
  <si>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</si>
  <si>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</si>
  <si>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</si>
  <si>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</si>
  <si>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</si>
  <si>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</si>
  <si>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</si>
  <si>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</si>
  <si>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</si>
  <si>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</si>
  <si>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</si>
  <si>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</si>
  <si>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</si>
  <si>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</si>
  <si>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</si>
  <si>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</si>
  <si>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</si>
  <si>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</si>
  <si>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</si>
  <si>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</si>
  <si>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</si>
  <si>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</si>
  <si>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</si>
  <si>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</si>
  <si>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</si>
  <si>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</si>
  <si>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</si>
  <si>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</si>
  <si>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</si>
  <si>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</si>
  <si>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</si>
  <si>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</si>
  <si>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</si>
  <si>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</si>
  <si>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</si>
  <si>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</si>
  <si>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</si>
  <si>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</si>
  <si>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</si>
  <si>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</si>
  <si>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</si>
  <si>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</si>
  <si>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</si>
  <si>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</si>
  <si>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</si>
  <si>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</si>
  <si>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</si>
  <si>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</si>
  <si>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</si>
  <si>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</si>
  <si>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</si>
  <si>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</si>
  <si>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</si>
  <si>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</si>
  <si>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</si>
  <si>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</si>
  <si>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</si>
  <si>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</si>
  <si>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</si>
  <si>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</si>
  <si>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</si>
  <si>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</si>
  <si>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</si>
  <si>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</si>
  <si>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</si>
  <si>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</si>
  <si>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</si>
  <si>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</si>
  <si>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</si>
  <si>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</si>
  <si>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</si>
  <si>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</si>
  <si>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</si>
  <si>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</si>
  <si>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</si>
  <si>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</si>
  <si>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</si>
  <si>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</si>
  <si>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</si>
  <si>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</si>
  <si>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</si>
  <si>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</si>
  <si>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</si>
  <si>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</si>
  <si>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</si>
  <si>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</si>
  <si>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</si>
  <si>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</si>
  <si>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</si>
  <si>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</si>
  <si>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</si>
  <si>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</si>
  <si>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</si>
  <si>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</si>
  <si>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</si>
  <si>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</si>
  <si>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</si>
  <si>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</si>
  <si>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</si>
  <si>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</si>
  <si>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</si>
  <si>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</si>
  <si>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</si>
  <si>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</si>
  <si>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</si>
  <si>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</si>
  <si>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</si>
  <si>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</si>
  <si>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</si>
  <si>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</si>
  <si>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</si>
  <si>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</si>
  <si>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</si>
  <si>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</si>
  <si>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</si>
  <si>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</si>
  <si>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</si>
  <si>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</si>
  <si>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</si>
  <si>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</si>
  <si>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</si>
  <si>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</si>
  <si>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</si>
  <si>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</si>
  <si>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</si>
  <si>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</si>
  <si>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</si>
  <si>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</si>
  <si>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</si>
  <si>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</si>
  <si>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</si>
  <si>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</si>
  <si>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</si>
  <si>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</si>
  <si>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</si>
  <si>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</si>
  <si>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</si>
  <si>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</si>
  <si>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</si>
  <si>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</si>
  <si>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</si>
  <si>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</si>
  <si>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</si>
  <si>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</si>
  <si>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</si>
  <si>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</si>
  <si>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</si>
  <si>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</si>
  <si>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</si>
  <si>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</si>
  <si>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</si>
  <si>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</si>
  <si>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</si>
  <si>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</si>
  <si>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</si>
  <si>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</si>
  <si>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</si>
  <si>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</si>
  <si>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</si>
  <si>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</si>
  <si>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</si>
  <si>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</si>
  <si>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</si>
  <si>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</si>
  <si>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</si>
  <si>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</si>
  <si>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</si>
  <si>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</si>
  <si>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</si>
  <si>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</si>
  <si>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</si>
  <si>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</si>
  <si>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</si>
  <si>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</si>
  <si>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</si>
  <si>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</si>
  <si>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</si>
  <si>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</si>
  <si>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</si>
  <si>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</si>
  <si>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</si>
  <si>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</si>
  <si>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</si>
  <si>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</si>
  <si>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</si>
  <si>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</si>
  <si>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</si>
  <si>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</si>
  <si>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</si>
  <si>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</si>
  <si>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</si>
  <si>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</si>
  <si>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</si>
  <si>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</si>
  <si>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</si>
  <si>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</si>
  <si>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</si>
  <si>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</si>
  <si>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</si>
  <si>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</si>
  <si>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</si>
  <si>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</si>
  <si>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</si>
  <si>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</si>
  <si>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</si>
  <si>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</si>
  <si>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</si>
  <si>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</si>
  <si>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</si>
  <si>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</si>
  <si>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</si>
  <si>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</si>
  <si>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</si>
  <si>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</si>
  <si>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</si>
  <si>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</si>
  <si>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</si>
  <si>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</si>
  <si>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</si>
  <si>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</si>
  <si>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</si>
  <si>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</si>
  <si>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</si>
  <si>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</si>
  <si>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</si>
  <si>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</si>
  <si>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</si>
  <si>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</si>
  <si>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</si>
  <si>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</si>
  <si>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</si>
  <si>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</si>
  <si>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</si>
  <si>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</si>
  <si>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</si>
  <si>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</si>
  <si>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</si>
  <si>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</si>
  <si>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</si>
  <si>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</si>
  <si>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</si>
  <si>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</si>
  <si>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</si>
  <si>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</si>
  <si>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</si>
  <si>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</si>
  <si>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</si>
  <si>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</si>
  <si>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</si>
  <si>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</si>
  <si>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</si>
  <si>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</si>
  <si>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</si>
  <si>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</si>
  <si>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</si>
  <si>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</si>
  <si>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</si>
  <si>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</si>
  <si>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</si>
  <si>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</si>
  <si>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</si>
  <si>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</si>
  <si>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</si>
  <si>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</si>
  <si>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</si>
  <si>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</si>
  <si>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</si>
  <si>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</si>
  <si>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</si>
  <si>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</si>
  <si>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</si>
  <si>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</si>
  <si>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</si>
  <si>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</si>
  <si>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</si>
  <si>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</si>
  <si>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</si>
  <si>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</si>
  <si>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</si>
  <si>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</si>
  <si>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</si>
  <si>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</si>
  <si>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</si>
  <si>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</si>
  <si>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</si>
  <si>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</si>
  <si>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</si>
  <si>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</si>
  <si>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</si>
  <si>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</si>
  <si>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</si>
  <si>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</si>
  <si>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</si>
  <si>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</si>
  <si>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</si>
  <si>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</si>
  <si>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</si>
  <si>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</si>
  <si>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</si>
  <si>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</si>
  <si>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</si>
  <si>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</si>
  <si>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</si>
  <si>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</si>
  <si>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</si>
  <si>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</si>
  <si>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</si>
  <si>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</si>
  <si>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</si>
  <si>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</si>
  <si>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</si>
  <si>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</si>
  <si>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</si>
  <si>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</si>
  <si>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</si>
  <si>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</si>
  <si>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</si>
  <si>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</si>
  <si>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</si>
  <si>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</si>
  <si>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</si>
  <si>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</si>
  <si>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</si>
  <si>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</si>
  <si>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</si>
  <si>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</si>
  <si>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</si>
  <si>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</si>
  <si>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</si>
  <si>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</si>
  <si>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</si>
  <si>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</si>
  <si>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</si>
  <si>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</si>
  <si>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</si>
  <si>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</si>
  <si>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</si>
  <si>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</si>
  <si>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</si>
  <si>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</si>
  <si>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</si>
  <si>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</si>
  <si>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</si>
  <si>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</si>
  <si>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</si>
  <si>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</si>
  <si>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</si>
  <si>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</si>
  <si>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</si>
  <si>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</si>
  <si>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</si>
  <si>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</si>
  <si>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</si>
  <si>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</si>
  <si>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</si>
  <si>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</si>
  <si>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</si>
  <si>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</si>
  <si>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</si>
  <si>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</si>
  <si>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</si>
  <si>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</si>
  <si>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</si>
  <si>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</si>
  <si>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</si>
  <si>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</si>
  <si>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</si>
  <si>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</si>
  <si>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</si>
  <si>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</si>
  <si>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</si>
  <si>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</si>
  <si>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</si>
  <si>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</si>
  <si>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</si>
  <si>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</si>
  <si>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</si>
  <si>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</si>
  <si>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</si>
  <si>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</si>
  <si>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</si>
  <si>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</si>
  <si>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</si>
  <si>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</si>
  <si>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</si>
  <si>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</si>
  <si>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</si>
  <si>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</si>
  <si>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</si>
  <si>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</si>
  <si>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</si>
  <si>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</si>
  <si>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</si>
  <si>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</si>
  <si>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</si>
  <si>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</si>
  <si>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</si>
  <si>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</si>
  <si>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</si>
  <si>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</si>
  <si>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</si>
  <si>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</si>
  <si>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</si>
  <si>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</si>
  <si>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</si>
  <si>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</si>
  <si>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</si>
  <si>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</si>
  <si>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</si>
  <si>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35 km </t>
  </si>
  <si>
    <t xml:space="preserve"> PCM-20250215-00000830 </t>
  </si>
  <si>
    <t>LTE site still down and  site located in aramco area access issue need special permission</t>
  </si>
  <si>
    <t>PCM-20251009-00000522</t>
  </si>
  <si>
    <t xml:space="preserve">Team at site TS </t>
  </si>
  <si>
    <t>PCM-20251009-00000686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</si>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</sst>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276.47297071759385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7.9914814814401325E-2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3.9405555558914784E-2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1.3734259257034864E-2</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45939.421396296297</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45939.421396296297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45939.421396296297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45939.421396296297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45939.421396296297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45939.421396296297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45939.421396296297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45939.421396296297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45939.421396296297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45939.421396296297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45939.421396296297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45939.421396296297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45939.421396296297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45939.421396296297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45939.421396296297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45939.421396296297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45939.421396296297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45939.421396296297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45939.421396296297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45939.421396296297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45939.421396296297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45939.421396296297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45939.421396296297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45939.421396296297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45939.421396296297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45939.421396296297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45939.421396296297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45939.421396296297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45939.421396296297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45939.421396296297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45939.421396296297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45939.421396296297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45939.421396296297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45939.421396296297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45939.421396296297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45939.421396296297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45939.421396296297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45939.421396296297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45939.421396296297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45939.421396296297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45939.421396296297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45939.421396296297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45939.421396296297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45939.421396296297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45939.421396296297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45939.421396296297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45939.421396296297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45939.421396296297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45939.421396296297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45939.421396296297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45939.421396296297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45939.421396296297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45939.421396296297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45939.421396296297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45939.421396296297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45939.421396296297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45939.421396296297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45939.421396296297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45939.421396296297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45939.421396296297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45939.421396296297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45939.421396296297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45939.421396296297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45939.421396296297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45939.421396296297</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B90AB5C4-F122-4071-806A-0D8BF9B1DAA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132.69431331018859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114.42155868055852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5.5968402775761206E-2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2.4313310183060821E-2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45939.42139664352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45939.42139664352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45939.42139664352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45939.42139664352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45939.42139664352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45939.42139664352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45939.42139664352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45939.42139664352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45939.42139664352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45939.42139664352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45939.42139664352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45939.42139664352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45939.42139664352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45939.42139664352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45939.42139664352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45939.42139664352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45939.42139664352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45939.42139664352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45939.42139664352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45939.42139664352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45939.42139664352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45939.42139664352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45939.42139664352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45939.42139664352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45939.42139664352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45939.42139664352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45939.42139664352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45939.42139664352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45939.42139664352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45939.42139664352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45939.42139664352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45939.42139664352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45939.42139664352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45939.42139664352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45939.42139664352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45939.42139664352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45939.42139664352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45939.42139664352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45939.42139664352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45939.42139664352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45939.42139664352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45939.42139664352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45939.42139664352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45939.42139664352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45939.42139664352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45939.42139664352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45939.42139664352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45939.42139664352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45939.42139664352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45939.42139664352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45939.42139664352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45939.42139664352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45939.42139664352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45939.42139664352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45939.42139664352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45939.42139664352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45939.42139664352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45939.42139664352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45939.42139664352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45939.42139664352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45939.42139664352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45939.42139664352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45939.42139664352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45939.42139664352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45939.42139664352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45939.42139664352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45939.42139664352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45939.42139664352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45939.42139664352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45939.42139664352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45939.42139664352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45939.42139664352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45939.42139664352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45939.42139664352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45939.42139664352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45939.42139664352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45939.42139664352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45939.42139664352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45939.42139664352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45939.42139664352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45939.42139664352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45939.42139664352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45939.42139664352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45939.42139664352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45939.42139664352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45939.42139664352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45939.42139664352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45939.42139664352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45939.42139664352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45939.42139664352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45939.42139664352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45939.42139664352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45939.42139664352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45939.42139664352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45939.42139664352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45939.42139664352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45939.42139664352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45939.42139664352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45939.42139664352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45939.42139664352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45939.42139664352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45939.42139664352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45939.42139664352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45939.42139664352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45939.42139664352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45939.42139664352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45939.42139664352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45939.42139664352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45939.42139664352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45939.42139664352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45939.42139664352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45939.42139664352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45939.42139664352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45939.42139664352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45939.42139664352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45939.42139664352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45939.42139664352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45939.42139664352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45939.42139664352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45939.42139664352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45939.42139664352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45939.42139664352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45939.42139664352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45939.42139664352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45939.42139664352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45939.42139664352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45939.42139664352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45939.42139664352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45939.42139664352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45939.42139664352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45939.42139664352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45939.42139664352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45939.42139664352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45939.42139664352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45939.42139664352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45939.42139664352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45939.42139664352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45939.42139664352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45939.42139664352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45939.42139664352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45939.42139664352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45939.42139664352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45939.42139664352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45939.42139664352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45939.42139664352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45939.42139664352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45939.42139664352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45939.42139664352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45939.42139664352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45939.42139664352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45939.42139664352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45939.42139664352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45939.42139664352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45939.42139664352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45939.42139664352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45939.42139664352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45939.42139664352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45939.42139664352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45939.42139664352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45939.42139664352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45939.42139664352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45939.42139664352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45939.42139664352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45939.42139664352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45939.42139664352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45939.42139664352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45939.42139664352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45939.42139664352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45939.42139664352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45939.42139664352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45939.42139664352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45939.42139664352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45939.42139664352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45939.42139664352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45939.42139664352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45939.42139664352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45939.42139664352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45939.42139664352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45939.42139664352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45939.42139664352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45939.42139664352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45939.42139664352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45939.42139664352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45939.42139664352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45939.42139664352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45939.42139664352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45939.42139664352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45939.42139664352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45939.42139664352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45939.42139664352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45939.42139664352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45939.42139664352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45939.42139664352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45939.42139664352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45939.42139664352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45939.42139664352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45939.42139664352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45939.42139664352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45939.42139664352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45939.42139664352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45939.42139664352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45939.42139664352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45939.42139664352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45939.42139664352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45939.42139664352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45939.42139664352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45939.42139664352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45939.42139664352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45939.42139664352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45939.42139664352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45939.42139664352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45939.42139664352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45939.42139664352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45939.42139664352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45939.42139664352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45939.42139664352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45939.42139664352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45939.42139664352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45939.42139664352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45939.42139664352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45939.42139664352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45939.42139664352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45939.42139664352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45939.42139664352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45939.42139664352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45939.42139664352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45939.42139664352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45939.42139664352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45939.42139664352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45939.42139664352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45939.42139664352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45939.42139664352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45939.42139664352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45939.42139664352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45939.42139664352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45939.42139664352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45939.42139664352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45939.42139664352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45939.42139664352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45939.42139664352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45939.42139664352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45939.42139664352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45939.42139664352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45939.42139664352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45939.42139664352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45939.42139664352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45939.42139664352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45939.42139664352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45939.42139664352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45939.42139664352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45939.42139664352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45939.42139664352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45939.42139664352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45939.42139664352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45939.42139664352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45939.42139664352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45939.42139664352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45939.42139664352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45939.42139664352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45939.42139664352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45939.42139664352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45939.42139664352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45939.42139664352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45939.42139664352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45939.42139664352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45939.42139664352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45939.42139664352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45939.42139664352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45939.42139664352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45939.42139664352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45939.42139664352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45939.42139664352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45939.42139664352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45939.42139664352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45939.42139664352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45939.42139664352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45939.42139664352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45939.42139664352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45939.42139664352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45939.42139664352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45939.42139664352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45939.42139664352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45939.42139664352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45939.42139664352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45939.42139664352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45939.42139664352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45939.42139664352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45939.42139664352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45939.42139664352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45939.42139664352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45939.42139664352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45939.42139664352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45939.42139664352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45939.42139664352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45939.42139664352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45939.42139664352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45939.42139664352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45939.42139664352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45939.42139664352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45939.42139664352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45939.42139664352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45939.42139664352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45939.42139664352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45939.42139664352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45939.42139664352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45939.42139664352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45939.42139664352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45939.42139664352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45939.42139664352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45939.42139664352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45939.42139664352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45939.42139664352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45939.42139664352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45939.42139664352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45939.42139664352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45939.42139664352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45939.42139664352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45939.42139664352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45939.42139664352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45939.42139664352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45939.42139664352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45939.42139664352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45939.42139664352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45939.42139664352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45939.42139664352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45939.42139664352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45939.42139664352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45939.42139664352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45939.42139664352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45939.42139664352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45939.42139664352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45939.42139664352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45939.42139664352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45939.42139664352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45939.42139664352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45939.42139664352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45939.42139664352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45939.42139664352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45939.42139664352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45939.42139664352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45939.42139664352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45939.42139664352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45939.42139664352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45939.42139664352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45939.42139664352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45939.42139664352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45939.42139664352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45939.42139664352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45939.42139664352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45939.42139664352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45939.42139664352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45939.42139664352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45939.42139664352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45939.42139664352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45939.42139664352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45939.42139664352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45939.42139664352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45939.42139664352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45939.42139664352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45939.42139664352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45939.42139664352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45939.42139664352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45939.42139664352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45939.42139664352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45939.42139664352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45939.42139664352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45939.42139664352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45939.42139664352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45939.42139664352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45939.42139664352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45939.42139664352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45939.42139664352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45939.42139664352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45939.42139664352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45939.42139664352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45939.42139664352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45939.42139664352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45939.42139664352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45939.42139664352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45939.42139664352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45939.42139664352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45939.42139664352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45939.42139664352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45939.42139664352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45939.42139664352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45939.42139664352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45939.42139664352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45939.42139664352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45939.42139664352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45939.42139664352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45939.42139664352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45939.42139664352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45939.42139664352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45939.42139664352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45939.42139664352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45939.42139664352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45939.42139664352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45939.42139664352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45939.42139664352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45939.42139664352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45939.42139664352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45939.42139664352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45939.42139664352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45939.42139664352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45939.42139664352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45939.42139664352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45939.42139664352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45939.42139664352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45939.42139664352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45939.42139664352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45939.42139664352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45939.42139664352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45939.42139664352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45939.42139664352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45939.42139664352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45939.42139664352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45939.42139664352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45939.42139664352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45939.42139664352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45939.42139664352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45939.42139664352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45939.42139664352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45939.42139664352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45939.42139664352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45939.42139664352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45939.42139664352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45939.42139664352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45939.42139664352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45939.42139664352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45939.42139664352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45939.42139664352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45939.42139664352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45939.42139664352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45939.42139664352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45939.42139664352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45939.42139664352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45939.42139664352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45939.42139664352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45939.42139664352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45939.42139664352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45939.42139664352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45939.42139664352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45939.42139664352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45939.42139664352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45939.42139664352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45939.42139664352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45939.42139664352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45939.42139664352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45939.42139664352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45939.42139664352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45939.42139664352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45939.42139664352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45939.42139664352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45939.42139664352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45939.42139664352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45939.42139664352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45939.42139664352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45939.42139664352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45939.42139664352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45939.42139664352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45939.42139664352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45939.42139664352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45939.42139664352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45939.42139664352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45939.42139664352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45939.42139664352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45939.42139664352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45939.42139664352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45939.42139664352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45939.42139664352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45939.42139664352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45939.42139664352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45939.42139664352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45939.42139664352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45939.42139664352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45939.42139664352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45939.42139664352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45939.42139664352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45939.42139664352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45939.42139664352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45939.42139664352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45939.42139664352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45939.42139664352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45939.42139664352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45939.42139664352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45939.42139664352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45939.42139664352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45939.42139664352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45939.42139664352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45939.42139664352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45939.42139664352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45939.42139664352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45939.42139664352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45939.42139664352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45939.42139664352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45939.42139664352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45939.42139664352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45939.42139664352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45939.42139664352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45939.42139664352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45939.42139664352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45939.42139664352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45939.42139664352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45939.42139664352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45939.42139664352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45939.42139664352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45939.42139664352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45939.42139664352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45939.42139664352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45939.42139664352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45939.42139664352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45939.42139664352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45939.42139664352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45939.42139664352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45939.42139664352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45939.42139664352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45939.42139664352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45939.42139664352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45939.42139664352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45939.42139664352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45939.42139664352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45939.42139664352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45939.42139664352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45939.42139664352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45939.42139664352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45939.42139664352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45939.42139664352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45939.42139664352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45939.42139664352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45939.42139664352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45939.42139664352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45939.42139664352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45939.42139664352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45939.42139664352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45939.42139664352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45939.42139664352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45939.42139664352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45939.42139664352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45939.42139664352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45939.42139664352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45939.42139664352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45939.42139664352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45939.42139664352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45939.42139664352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45939.42139664352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45939.42139664352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45939.42139664352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45939.42139664352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45939.42139664352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45939.42139664352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45939.42139664352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45939.42139664352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45939.42139664352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45939.42139664352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45939.42139664352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45939.42139664352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45939.42139664352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45939.42139664352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45939.42139664352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45939.42139664352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45939.42139664352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45939.42139664352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45939.42139664352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45939.42139664352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45939.42139664352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45939.42139664352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45939.42139664352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45939.42139664352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45939.42139664352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45939.42139664352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45939.42139664352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45939.42139664352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45939.42139664352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45939.42139664352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45939.42139664352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45939.42139664352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45939.42139664352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45939.42139664352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45939.42139664352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45939.42139664352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45939.42139664352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45939.42139664352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45939.42139664352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45939.42139664352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45939.42139664352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45939.42139664352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45939.42139664352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45939.42139664352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45939.42139664352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45939.42139664352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45939.42139664352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45939.42139664352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45939.42139664352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45939.42139664352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45939.42139664352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45939.42139664352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45939.42139664352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45939.42139664352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45939.42139664352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45939.42139664352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45939.42139664352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45939.42139664352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45939.42139664352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45939.42139664352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45939.42139664352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45939.42139664352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45939.42139664352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45939.42139664352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45939.42139664352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45939.42139664352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45939.42139664352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45939.42139664352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45939.42139664352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45939.42139664352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45939.42139664352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45939.42139664352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45939.42139664352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45939.42139664352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45939.42139664352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45939.42139664352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45939.42139664352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45939.42139664352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45939.42139664352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45939.42139664352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45939.42139664352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45939.42139664352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45939.42139664352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45939.42139664352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45939.42139664352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45939.42139664352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45939.42139664352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45939.42139664352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45939.42139664352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45939.42139664352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45939.42139664352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45939.42139664352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45939.42139664352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45939.42139664352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45939.42139664352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45939.42139664352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45939.42139664352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45939.42139664352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45939.42139664352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45939.42139664352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45939.42139664352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45939.42139664352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45939.42139664352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45939.42139664352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45939.42139664352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45939.42139664352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45939.42139664352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45939.42139664352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45939.42139664352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45939.42139664352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45939.42139664352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45939.42139664352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45939.42139664352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45939.42139664352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45939.42139664352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45939.42139664352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45939.42139664352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45939.42139664352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45939.42139664352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45939.42139664352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45939.42139664352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45939.42139664352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45939.42139664352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45939.42139664352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45939.42139664352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45939.42139664352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45939.42139664352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45939.42139664352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45939.42139664352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45939.42139664352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45939.42139664352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45939.42139664352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45939.42139664352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45939.42139664352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45939.42139664352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45939.42139664352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45939.42139664352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45939.42139664352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45939.42139664352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45939.42139664352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45939.42139664352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45939.42139664352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45939.42139664352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45939.42139664352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45939.42139664352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45939.42139664352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45939.42139664352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45939.42139664352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45939.42139664352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45939.42139664352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45939.42139664352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45939.42139664352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45939.42139664352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45939.42139664352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45939.42139664352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45939.42139664352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45939.42139664352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45939.42139664352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45939.42139664352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45939.42139664352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45939.42139664352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45939.42139664352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45939.42139664352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45939.42139664352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45939.42139664352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45939.42139664352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45939.42139664352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45939.42139664352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45939.42139664352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45939.42139664352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45939.42139664352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45939.42139664352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45939.42139664352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45939.42139664352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45939.42139664352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45939.42139664352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45939.42139664352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45939.42139664352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45939.42139664352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45939.42139664352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45939.42139664352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45939.42139664352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45939.42139664352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45939.42139664352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45939.42139664352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45939.42139664352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45939.42139664352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45939.42139664352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45939.42139664352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45939.42139664352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45939.42139664352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45939.42139664352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45939.42139664352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45939.42139664352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45939.42139664352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45939.42139664352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45939.42139664352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45939.42139664352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45939.42139664352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45939.42139664352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45939.42139664352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45939.42139664352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45939.42139664352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45939.42139664352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45939.42139664352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45939.42139664352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45939.42139664352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45939.42139664352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45939.42139664352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45939.42139664352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45939.42139664352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45939.42139664352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45939.42139664352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45939.42139664352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45939.42139664352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45939.42139664352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45939.42139664352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45939.42139664352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45939.42139664352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45939.42139664352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45939.42139664352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45939.42139664352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45939.42139664352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45939.42139664352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45939.42139664352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45939.42139664352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45939.42139664352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45939.42139664352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45939.42139664352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45939.42139664352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45939.42139664352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45939.42139664352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45939.42139664352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45939.42139664352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45939.42139664352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45939.42139664352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45939.42139664352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45939.42139664352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45939.42139664352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45939.42139664352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45939.42139664352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45939.42139664352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45939.42139664352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45939.42139664352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45939.42139664352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45939.42139664352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45939.42139664352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45939.42139664352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45939.42139664352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45939.42139664352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45939.42139664352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45939.42139664352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45939.42139664352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45939.42139664352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45939.42139664352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45939.42139664352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45939.42139664352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45939.42139664352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45939.42139664352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45939.42139664352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45939.42139664352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45939.42139664352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45939.42139664352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45939.42139664352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45939.42139664352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45939.42139664352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45939.42139664352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45939.42139664352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45939.42139664352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45939.42139664352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45939.42139664352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45939.42139664352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45939.42139664352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45939.42139664352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45939.42139664352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45939.42139664352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45939.42139664352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45939.42139664352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45939.42139664352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45939.42139664352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45939.42139664352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45939.42139664352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45939.42139664352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45939.42139664352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45939.42139664352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45939.42139664352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45939.42139664352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45939.42139664352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45939.42139664352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45939.42139664352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45939.42139664352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45939.42139664352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45939.42139664352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45939.42139664352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45939.42139664352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45939.42139664352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45939.42139664352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45939.42139664352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45939.42139664352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45939.42139664352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45939.42139664352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45939.42139664352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45939.42139664352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45939.42139664352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45939.42139664352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45939.42139664352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45939.42139664352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45939.42139664352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45939.42139664352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45939.42139664352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45939.42139664352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45939.42139664352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45939.42139664352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45939.42139664352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45939.42139664352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45939.42139664352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45939.42139664352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45939.42139664352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45939.42139664352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45939.42139664352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45939.42139664352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45939.42139664352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45939.42139664352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45939.42139664352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45939.42139664352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45939.42139664352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45939.42139664352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45939.42139664352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45939.42139664352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45939.42139664352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45939.42139664352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45939.42139664352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45939.42139664352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45939.42139664352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45939.42139664352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45939.42139664352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45939.42139664352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45939.42139664352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45939.42139664352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45939.42139664352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45939.42139664352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45939.42139664352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45939.42139664352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45939.42139664352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45939.42139664352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45939.42139664352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45939.42139664352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45939.42139664352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45939.42139664352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45939.42139664352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45939.42139664352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45939.42139664352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45939.42139664352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45939.42139664352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45939.42139664352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45939.42139664352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45939.42139664352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45939.42139664352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45939.42139664352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45939.42139664352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45939.42139664352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45939.42139664352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45939.42139664352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45939.42139664352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45939.42139664352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45939.42139664352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45939.42139664352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45939.42139664352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45939.42139664352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45939.42139664352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45939.42139664352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45939.42139664352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45939.42139664352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45939.42139664352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45939.42139664352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45939.42139664352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45939.42139664352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45939.42139664352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45939.42139664352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45939.42139664352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45939.42139664352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45939.42139664352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45939.42139664352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45939.42139664352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45939.42139664352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45939.42139664352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45939.42139664352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45939.42139664352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45939.42139664352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45939.42139664352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45939.42139664352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45939.42139664352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45939.42139664352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45939.42139664352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45939.42139664352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45939.42139664352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45939.42139664352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45939.42139664352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45939.42139664352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45939.42139664352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45939.42139664352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45939.42139664352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45939.42139664352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45939.42139664352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45939.42139664352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45939.42139664352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45939.42139664352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45939.42139664352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45939.42139664352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45939.42139664352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45939.42139664352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45939.42139664352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45939.42139664352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45939.42139664352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45939.42139664352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45939.42139664352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45939.42139664352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45939.42139664352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45939.42139664352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45939.42139664352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45939.42139664352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45939.42139664352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45939.42139664352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45939.42139664352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45939.42139664352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45939.42139664352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45939.42139664352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45939.42139664352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45939.42139664352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45939.42139664352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45939.42139664352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45939.42139664352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45939.42139664352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45939.42139664352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45939.42139664352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45939.42139664352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45939.42139664352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45939.42139664352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45939.42139664352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45939.42139664352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45939.42139664352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45939.42139664352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45939.42139664352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45939.42139664352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45939.42139664352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45939.42139664352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45939.42139664352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45939.42139664352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45939.42139664352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45939.42139664352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45939.42139664352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45939.42139664352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45939.42139664352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45939.42139664352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45939.42139664352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45939.42139664352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45939.42139664352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45939.42139664352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45939.42139664352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45939.42139664352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45939.42139664352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45939.42139664352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45939.42139664352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45939.42139664352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45939.42139664352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45939.42139664352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45939.42139664352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45939.42139664352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45939.42139664352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45939.42139664352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45939.42139664352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45939.42139664352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45939.42139664352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45939.42139664352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45939.42139664352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45939.42139664352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45939.42139664352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45939.42139664352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45939.42139664352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45939.42139664352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45939.42139664352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45939.42139664352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45939.42139664352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45939.42139664352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45939.42139664352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45939.42139664352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45939.42139664352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45939.42139664352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45939.42139664352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45939.42139664352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45939.42139664352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45939.42139664352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45939.42139664352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45939.42139664352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45939.42139664352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45939.42139664352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45939.42139664352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45939.42139664352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45939.42139664352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45939.42139664352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45939.42139664352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45939.42139664352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45939.42139664352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45939.42139664352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45939.42139664352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45939.42139664352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45939.42139664352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45939.42139664352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45939.42139664352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45939.42139664352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45939.42139664352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45939.42139664352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45939.42139664352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45939.42139664352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45939.42139664352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45939.42139664352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45939.42139664352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45939.42139664352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45939.42139664352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45939.42139664352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45939.42139664352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45939.42139664352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45939.42139664352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45939.42139664352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45939.42139664352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45939.42139664352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45939.42139664352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45939.42139664352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45939.42139664352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45939.42139664352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45939.42139664352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45939.42139664352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45939.42139664352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45939.42139664352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45939.42139664352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45939.42139664352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45939.42139664352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45939.42139664352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45939.42139664352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45939.42139664352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45939.42139664352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45939.42139664352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45939.42139664352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45939.42139664352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45939.42139664352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45939.42139664352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45939.42139664352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45939.42139664352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45939.42139664352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45939.42139664352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45939.42139664352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45939.42139664352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45939.42139664352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45939.42139664352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45939.42139664352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45939.42139664352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45939.42139664352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45939.42139664352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45939.42139664352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45939.42139664352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45939.42139664352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45939.42139664352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45939.42139664352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45939.42139664352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45939.42139664352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45939.42139664352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45939.42139664352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45939.42139664352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45939.42139664352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45939.42139664352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45939.42139664352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45939.42139664352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45939.42139664352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45939.42139664352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45939.42139664352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45939.42139664352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45939.42139664352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45939.42139664352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45939.42139664352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45939.42139664352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45939.42139664352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45939.42139664352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45939.42139664352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45939.42139664352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45939.42139664352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45939.42139664352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45939.42139664352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45939.42139664352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45939.42139664352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45939.42139664352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45939.42139664352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45939.42139664352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45939.42139664352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45939.42139664352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45939.42139664352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45939.42139664352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45939.42139664352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45939.42139664352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45939.42139664352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45939.42139664352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45939.42139664352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45939.42139664352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45939.42139664352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45939.42139664352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45939.42139664352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45939.42139664352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45939.42139664352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45939.42139664352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45939.42139664352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45939.42139664352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45939.42139664352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45939.42139664352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45939.42139664352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45939.42139664352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45939.42139664352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45939.42139664352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45939.42139664352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45939.42139664352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45939.42139664352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45939.42139664352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45939.42139664352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45939.42139664352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45939.42139664352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45939.42139664352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45939.42139664352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45939.42139664352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45939.42139664352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45939.42139664352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45939.42139664352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45939.42139664352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45939.42139664352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45939.42139664352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45939.42139664352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45939.42139664352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45939.42139664352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45939.42139664352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45939.42139664352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45939.42139664352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45939.42139664352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45939.42139664352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45939.42139664352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45939.42139664352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45939.42139664352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45939.42139664352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45939.42139664352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45939.42139664352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45939.42139664352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45939.42139664352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45939.42139664352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45939.42139664352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45939.42139664352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45939.42139664352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45939.42139664352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45939.42139664352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45939.42139664352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45939.42139664352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45939.42139664352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45939.42139664352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45939.42139664352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45939.42139664352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45939.42139664352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45939.42139664352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45939.42139664352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45939.42139664352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45939.42139664352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45939.42139664352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45939.42139664352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45939.42139664352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45939.42139664352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45939.42139664352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45939.42139664352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45939.42139664352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45939.42139664352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45939.42139664352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45939.42139664352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45939.42139664352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45939.42139664352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45939.42139664352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45939.42139664352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45939.42139664352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45939.42139664352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45939.42139664352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45939.42139664352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45939.42139664352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45939.42139664352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45939.42139664352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45939.42139664352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45939.42139664352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45939.42139664352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45939.42139664352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45939.42139664352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45939.42139664352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45939.42139664352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45939.42139664352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45939.42139664352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45939.42139664352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45939.42139664352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45939.42139664352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45939.42139664352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45939.42139664352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45939.42139664352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45939.42139664352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45939.42139664352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45939.42139664352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45939.42139664352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45939.42139664352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45939.42139664352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45939.42139664352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45939.42139664352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45939.42139664352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45939.42139664352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45939.42139664352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45939.42139664352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45939.42139664352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45939.42139664352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45939.42139664352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45939.42139664352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45939.42139664352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45939.42139664352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45939.42139664352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45939.42139664352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45939.42139664352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45939.42139664352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45939.42139664352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45939.42139664352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45939.42139664352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45939.42139664352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45939.42139664352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45939.42139664352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45939.42139664352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45939.42139664352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45939.42139664352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45939.42139664352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45939.42139664352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45939.42139664352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45939.42139664352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45939.42139664352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45939.42139664352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45939.42139664352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45939.42139664352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45939.42139664352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45939.42139664352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45939.42139664352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45939.42139664352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45939.42139664352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45939.42139664352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45939.42139664352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45939.42139664352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45939.42139664352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45939.42139664352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45939.42139664352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45939.42139664352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45939.42139664352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45939.42139664352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45939.42139664352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45939.42139664352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45939.42139664352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45939.42139664352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45939.42139664352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45939.42139664352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45939.42139664352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45939.42139664352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45939.42139664352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45939.42139664352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45939.42139664352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45939.42139664352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45939.42139664352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45939.42139664352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45939.42139664352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45939.42139664352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45939.42139664352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45939.42139664352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45939.42139664352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45939.42139664352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45939.42139664352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45939.42139664352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45939.42139664352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45939.42139664352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45939.42139664352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45939.42139664352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45939.42139664352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45939.42139664352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45939.42139664352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45939.42139664352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45939.42139664352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45939.42139664352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45939.42139664352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45939.42139664352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45939.42139664352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45939.42139664352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45939.42139664352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45939.42139664352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45939.42139664352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45939.42139664352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45939.42139664352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45939.42139664352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45939.42139664352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45939.42139664352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45939.42139664352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45939.42139664352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45939.42139664352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45939.42139664352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45939.42139664352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45939.42139664352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45939.42139664352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45939.42139664352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45939.42139664352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45939.42139664352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45939.42139664352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45939.42139664352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45939.42139664352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45939.42139664352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45939.42139664352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45939.42139664352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45939.42139664352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45939.42139664352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45939.42139664352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45939.42139664352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45939.42139664352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45939.42139664352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45939.42139664352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45939.42139664352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45939.42139664352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45939.42139664352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45939.42139664352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45939.42139664352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45939.42139664352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45939.42139664352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45939.42139664352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45939.42139664352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45939.42139664352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45939.42139664352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45939.42139664352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45939.42139664352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45939.42139664352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45939.42139664352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45939.42139664352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45939.42139664352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45939.42139664352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45939.42139664352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45939.42139664352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45939.42139664352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45939.42139664352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45939.42139664352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235.94067870370054</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34221</v>
      </c>
      <c r="E3" s="130" t="s">
        <v>39049</v>
      </c>
      <c r="F3" s="131">
        <v>45939.343634259261</v>
      </c>
      <c r="G3" s="132">
        <f ca="1">IFERROR(NOW()-F3,"")</f>
        <v>7.776238425867632E-2</v>
      </c>
      <c r="H3" s="131">
        <v>45939.337743055556</v>
      </c>
      <c r="I3" s="127" t="str">
        <f>IFERROR(VLOOKUP(D3,DB!A:F,6,0),"")</f>
        <v>SCECO</v>
      </c>
      <c r="J3" s="127" t="str">
        <f>IFERROR(VLOOKUP(D3,DB!A:G,7,0),"")</f>
        <v>In progress</v>
      </c>
      <c r="K3" s="134" t="s">
        <v>39065</v>
      </c>
      <c r="L3" s="129" t="str">
        <f>IFERROR(VLOOKUP(D3,DB!A:I,9,0),"")</f>
        <v>Latis</v>
      </c>
    </row>
    <row r="4" spans="1:16" ht="15" customHeight="1">
      <c r="A4" s="127" t="s">
        <v>39066</v>
      </c>
      <c r="B4" s="127" t="str">
        <f>IFERROR(VLOOKUP(D4,DB!A:K,11,0),"")</f>
        <v>R4</v>
      </c>
      <c r="C4" s="128">
        <v>3</v>
      </c>
      <c r="D4" s="129" t="s">
        <v>36308</v>
      </c>
      <c r="E4" s="130" t="s">
        <v>39049</v>
      </c>
      <c r="F4" s="131">
        <v>45939.391030092593</v>
      </c>
      <c r="G4" s="132">
        <f ca="1">IFERROR(NOW()-F4,"")</f>
        <v>3.0366550927283242E-2</v>
      </c>
      <c r="H4" s="131">
        <v>45939.383981481478</v>
      </c>
      <c r="I4" s="127" t="str">
        <f>IFERROR(VLOOKUP(D4,DB!A:F,6,0),"")</f>
        <v>Generator-SG</v>
      </c>
      <c r="J4" s="127" t="str">
        <f>IFERROR(VLOOKUP(D4,DB!A:G,7,0),"")</f>
        <v>Dead</v>
      </c>
      <c r="K4" s="134" t="s">
        <v>39067</v>
      </c>
      <c r="L4" s="129" t="str">
        <f>IFERROR(VLOOKUP(D4,DB!A:I,9,0),"")</f>
        <v>Latis</v>
      </c>
    </row>
    <row r="5" spans="1:16" ht="15" customHeight="1">
      <c r="A5" s="127"/>
      <c r="B5" s="127" t="str">
        <f>IFERROR(VLOOKUP(D5,DB!A:K,11,0),"")</f>
        <v/>
      </c>
      <c r="C5" s="128"/>
      <c r="D5" s="129"/>
      <c r="E5" s="130"/>
      <c r="F5" s="131"/>
      <c r="G5" s="133">
        <f ca="1">IFERROR(NOW()-F5,"")</f>
        <v>45939.42139664352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45939.42139664352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45939.42139664352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45939.42139664352</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45939.42139664352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45939.42139664352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45939.42139664352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45939.42139664352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68"/>
      <c r="E13" s="130"/>
      <c r="F13" s="131"/>
      <c r="G13" s="133">
        <f ca="1">IFERROR(NOW()-F13,"")</f>
        <v>45939.42139664352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45939.42139664352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45939.42139664352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45939.42139664352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45939.42139664352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45939.42139664352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45939.42139664352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45939.42139664352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45939.42139664352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45939.42139664352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45939.42139664352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45939.42139664352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45939.42139664352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45939.42139664352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45939.42139664352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45939.42139664352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45939.42139664352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45939.42139664352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45939.42139664352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45939.42139664352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45939.42139664352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45939.42139664352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45939.42139664352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45939.42139664352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45939.42139664352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45939.42139664352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45939.42139664352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45939.42139664352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45939.42139664352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45939.42139664352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45939.42139664352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45939.42139664352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45939.42139664352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45939.42139664352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45939.42139664352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45939.42139664352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45939.42139664352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45939.42139664352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45939.42139664352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45939.42139664352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45939.42139664352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45939.42139664352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45939.42139664352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45939.42139664352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45939.42139664352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45939.42139664352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45939.42139664352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45939.42139664352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45939.42139664352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45939.42139664352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45939.42139664352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45939.42139664352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45939.42139664352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45939.42139664352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45939.42139664352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45939.42139664352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45939.42139664352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45939.42139664352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45939.42139664352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45939.42139664352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45939.42139664352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45939.42139664352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45939.42139664352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45939.42139664352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45939.42139664352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45939.42139664352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45939.42139664352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45939.42139664352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45939.42139664352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45939.42139664352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45939.42139664352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45939.42139664352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45939.42139664352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45939.42139664352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45939.42139664352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45939.42139664352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45939.42139664352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45939.42139664352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45939.42139664352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45939.42139664352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45939.42139664352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45939.42139664352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45939.42139664352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45939.42139664352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45939.42139664352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45939.42139664352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45939.42139664352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45939.42139664352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45939.42139664352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45939.42139664352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45939.42139664352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45939.42139664352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45939.42139664352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45939.42139664352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45939.42139664352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45939.42139664352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45939.42139664352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45939.42139664352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45939.42139664352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45939.42139664352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45939.42139664352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45939.42139664352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45939.42139664352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45939.42139664352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45939.42139664352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45939.42139664352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45939.42139664352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45939.42139664352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45939.42139664352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45939.42139664352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45939.42139664352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45939.42139664352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45939.42139664352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45939.42139664352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45939.42139664352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45939.42139664352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45939.42139664352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45939.42139664352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45939.42139664352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45939.42139664352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45939.42139664352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45939.42139664352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45939.42139664352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45939.42139664352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45939.42139664352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45939.42139664352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45939.42139664352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45939.42139664352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45939.42139664352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45939.42139664352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45939.42139664352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45939.42139664352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45939.42139664352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45939.42139664352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45939.42139664352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45939.42139664352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45939.42139664352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45939.42139664352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45939.42139664352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45939.42139664352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45939.42139664352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45939.42139664352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45939.42139664352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45939.42139664352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45939.42139664352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45939.42139664352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45939.42139664352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45939.42139664352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45939.42139664352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45939.42139664352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45939.42139664352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45939.42139664352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45939.42139664352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45939.42139664352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45939.42139664352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45939.42139664352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45939.42139664352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45939.42139664352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45939.42139664352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45939.42139664352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45939.42139664352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45939.42139664352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45939.42139664352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45939.42139664352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45939.42139664352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45939.42139664352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45939.42139664352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45939.42139664352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45939.42139664352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45939.42139664352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45939.42139664352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45939.42139664352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45939.42139664352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45939.42139664352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45939.42139664352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45939.42139664352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45939.42139664352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45939.42139664352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45939.42139664352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45939.42139664352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45939.42139664352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45939.42139664352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45939.42139664352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45939.42139664352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45939.42139664352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45939.42139664352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45939.42139664352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45939.42139664352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45939.42139664352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45939.42139664352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45939.42139664352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45939.42139664352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45939.42139664352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45939.42139664352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45939.42139664352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45939.42139664352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45939.42139664352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45939.42139664352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45939.42139664352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45939.42139664352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45939.42139664352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45939.42139664352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45939.42139664352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45939.42139664352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45939.42139664352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45939.42139664352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45939.42139664352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45939.42139664352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45939.42139664352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45939.42139664352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45939.42139664352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45939.42139664352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45939.42139664352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45939.42139664352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45939.42139664352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45939.42139664352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45939.42139664352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45939.42139664352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45939.42139664352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45939.42139664352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45939.42139664352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45939.42139664352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45939.42139664352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45939.42139664352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45939.42139664352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45939.42139664352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45939.42139664352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45939.42139664352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45939.42139664352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45939.42139664352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45939.42139664352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45939.42139664352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45939.42139664352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45939.42139664352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45939.42139664352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45939.42139664352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45939.42139664352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45939.42139664352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45939.42139664352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45939.42139664352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45939.42139664352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45939.42139664352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45939.42139664352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45939.42139664352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45939.42139664352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45939.42139664352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45939.42139664352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45939.42139664352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45939.42139664352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45939.42139664352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45939.42139664352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45939.42139664352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45939.42139664352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45939.42139664352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45939.42139664352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45939.42139664352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45939.42139664352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45939.42139664352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45939.42139664352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45939.42139664352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45939.42139664352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45939.42139664352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45939.42139664352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45939.42139664352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45939.42139664352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45939.42139664352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45939.42139664352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45939.42139664352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45939.42139664352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45939.42139664352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45939.42139664352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45939.42139664352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45939.42139664352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45939.42139664352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45939.42139664352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45939.42139664352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45939.42139664352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45939.42139664352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45939.42139664352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45939.42139664352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45939.42139664352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45939.42139664352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45939.42139664352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45939.42139664352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45939.42139664352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45939.42139664352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45939.42139664352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45939.42139664352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45939.42139664352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45939.42139664352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45939.42139664352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45939.42139664352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45939.42139664352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45939.42139664352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45939.42139664352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45939.42139664352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45939.42139664352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45939.42139664352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45939.42139664352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45939.42139664352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45939.42139664352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45939.42139664352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45939.42139664352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45939.42139664352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45939.42139664352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45939.42139664352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45939.42139664352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45939.42139664352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45939.42139664352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45939.42139664352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45939.42139664352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45939.42139664352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45939.42139664352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45939.42139664352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45939.42139664352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45939.42139664352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45939.42139664352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45939.42139664352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45939.42139664352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45939.42139664352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45939.42139664352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45939.42139664352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45939.42139664352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45939.42139664352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45939.42139664352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45939.42139664352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45939.42139664352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45939.42139664352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45939.42139664352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45939.42139664352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45939.42139664352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45939.42139664352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45939.42139664352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45939.42139664352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45939.42139664352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45939.42139664352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45939.42139664352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45939.42139664352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45939.42139664352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45939.42139664352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45939.42139664352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45939.42139664352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45939.42139664352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45939.42139664352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45939.42139664352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45939.42139664352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45939.42139664352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45939.42139664352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45939.42139664352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45939.42139664352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45939.42139664352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45939.42139664352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45939.42139664352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45939.42139664352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45939.42139664352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45939.42139664352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45939.42139664352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45939.42139664352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45939.42139664352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45939.42139664352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45939.42139664352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45939.42139664352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45939.42139664352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45939.42139664352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45939.42139664352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45939.42139664352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45939.42139664352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45939.42139664352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45939.42139664352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45939.42139664352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45939.42139664352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45939.42139664352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45939.42139664352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45939.42139664352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45939.42139664352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45939.42139664352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45939.42139664352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45939.42139664352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45939.42139664352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45939.42139664352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45939.42139664352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45939.42139664352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45939.42139664352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45939.42139664352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45939.42139664352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45939.42139664352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45939.42139664352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45939.42139664352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45939.42139664352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45939.42139664352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45939.42139664352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45939.42139664352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45939.42139664352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45939.42139664352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45939.42139664352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45939.42139664352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45939.42139664352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45939.42139664352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45939.42139664352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45939.42139664352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45939.42139664352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45939.42139664352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45939.42139664352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45939.42139664352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45939.42139664352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45939.42139664352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45939.42139664352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45939.42139664352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45939.42139664352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45939.42139664352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45939.42139664352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45939.42139664352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45939.42139664352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45939.42139664352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45939.42139664352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45939.42139664352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45939.42139664352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45939.42139664352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45939.42139664352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45939.42139664352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45939.42139664352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45939.42139664352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45939.42139664352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45939.42139664352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45939.42139664352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45939.42139664352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45939.42139664352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45939.42139664352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45939.42139664352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45939.42139664352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45939.42139664352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45939.42139664352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45939.42139664352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45939.42139664352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45939.42139664352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45939.42139664352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45939.42139664352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45939.42139664352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45939.42139664352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45939.42139664352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45939.42139664352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45939.42139664352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45939.42139664352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45939.42139664352</v>
      </c>
      <c r="H456" s="131"/>
      <c r="I456" s="127" t="str">
        <f>IFERROR(VLOOKUP(D456,DB!A:F,6,0),"")</f>
        <v/>
      </c>
      <c r="J456" s="127" t="str">
        <f>IFERROR(VLOOKUP(D456,DB!A:G,7,0),"")</f>
        <v/>
      </c>
      <c r="K456" s="134"/>
      <c r="L456" s="129" t="str">
        <f>IFERROR(VLOOKUP(D456,DB!A:I,9,0),"")</f>
        <v/>
      </c>
    </row>
    <row r="457" spans="1:12" ht="15" customHeight="1">
      <c r="A457" s="135"/>
      <c r="B457" s="135" t="str">
        <f>IFERROR(VLOOKUP(D457,DB!A:K,11,0),"")</f>
        <v/>
      </c>
      <c r="C457" s="136"/>
      <c r="D457" s="137"/>
      <c r="E457" s="138"/>
      <c r="F457" s="139"/>
      <c r="G457" s="140">
        <f ca="1">IFERROR(NOW()-F457,"")</f>
        <v>45939.42139664352</v>
      </c>
      <c r="H457" s="139"/>
      <c r="I457" s="135" t="str">
        <f>IFERROR(VLOOKUP(D457,DB!A:F,6,0),"")</f>
        <v/>
      </c>
      <c r="J457" s="135" t="str">
        <f>IFERROR(VLOOKUP(D457,DB!A:G,7,0),"")</f>
        <v/>
      </c>
      <c r="K457" s="141"/>
      <c r="L457" s="137" t="str">
        <f>IFERROR(VLOOKUP(D457,DB!A:I,9,0),"")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7">
        <f ca="1">IFERROR(NOW()-F2,"")</f>
        <v>47.589336111108423</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39049</v>
      </c>
      <c r="F3" s="38">
        <v>45926.188877314817</v>
      </c>
      <c r="G3" s="167">
        <f t="shared" ref="G3" ca="1" si="0">IFERROR(NOW()-F3,"")</f>
        <v>13.232518981480098</v>
      </c>
      <c r="H3" s="38">
        <v>45926.158159722225</v>
      </c>
      <c r="I3" s="37" t="str">
        <f>IFERROR(VLOOKUP(D3,DB!A:F,6,0),"")</f>
        <v>SCECO</v>
      </c>
      <c r="J3" s="37" t="str">
        <f>IFERROR(VLOOKUP(D3,DB!A:G,7,0),"")</f>
        <v>Good</v>
      </c>
      <c r="K3" s="37" t="s">
        <v>39071</v>
      </c>
      <c r="L3" s="37" t="str">
        <f>IFERROR(VLOOKUP(D3,DB!A:I,9,0),"")</f>
        <v>Latis</v>
      </c>
      <c r="M3" s="125"/>
    </row>
    <row r="4" spans="1:13" ht="15">
      <c r="A4" s="37"/>
      <c r="B4" s="37" t="str">
        <f>IFERROR(VLOOKUP(D4,DB!A:K,11,0),"")</f>
        <v/>
      </c>
      <c r="C4" s="37"/>
      <c r="D4" s="37"/>
      <c r="E4" s="37"/>
      <c r="F4" s="38"/>
      <c r="G4" s="39">
        <f t="shared" ref="G4:G23" ca="1" si="1">IFERROR(NOW()-F4,"")</f>
        <v>45939.421396296297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45939.421396296297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45939.421396296297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45939.421396296297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45939.421396296297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45939.421396296297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45939.421396296297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45939.421396296297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45939.421396296297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45939.421396296297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45939.421396296297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45939.421396296297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45939.421396296297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45939.421396296297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45939.421396296297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45939.421396296297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45939.421396296297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45939.421396296297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45939.421396296297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45939.421396296297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45939.421396296297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45939.421396296297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45939.421396296297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45939.421396296297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45939.421396296297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45939.421396296297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45939.421396296297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45939.421396296297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45939.421396296297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45939.421396296297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45939.421396296297</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45939.421396296297</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45939.421396296297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45939.421396296297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45939.421396296297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45939.421396296297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45939.421396296297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45939.421396296297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45939.421396296297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45939.421396296297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45939.421396296297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45939.421396296297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45939.421396296297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45939.421396296297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45939.421396296297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45939.421396296297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45939.421396296297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45939.421396296297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45939.421396296297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45939.421396296297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45939.421396296297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45939.421396296297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45939.421396296297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45939.421396296297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45939.421396296297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45939.421396296297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45939.421396296297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45939.421396296297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45939.421396296297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45939.421396296297</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45939.421396296297</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45939.421396296297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45939.421396296297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45939.421396296297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45939.421396296297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45939.421396296297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45939.421396296297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45939.421396296297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45939.421396296297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45939.421396296297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45939.421396296297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45939.421396296297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45939.421396296297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45939.421396296297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45939.421396296297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45939.421396296297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45939.421396296297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45939.421396296297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45939.421396296297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45939.421396296297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45939.421396296297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45939.421396296297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45939.421396296297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45939.421396296297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45939.421396296297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45939.421396296297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45939.421396296297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45939.421396296297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45939.421396296297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45939.421396296297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45939.421396296297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45939.421396296297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45939.421396296297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45939.421396296297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45939.421396296297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45939.421396296297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45939.421396296297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45939.421396296297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45939.421396296297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45939.421396296297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45939.421396296297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45939.421396296297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45939.421396296297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45939.421396296297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45939.421396296297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45939.421396296297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45939.421396296297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45939.421396296297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45939.421396296297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45939.421396296297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45939.421396296297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45939.421396296297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45939.421396296297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45939.421396296297</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45939.421396296297</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12.648549421297503</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45939.42139664352</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5.5404244212986669</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4.4791512731462717</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45939.421396296297</v>
      </c>
      <c r="H6" s="155">
        <v>45937.667847222219</v>
      </c>
      <c r="I6" s="150" t="str">
        <f>IFERROR(VLOOKUP(D6,DB!A:F,6,0),"")</f>
        <v>SCECO</v>
      </c>
      <c r="J6" s="150" t="str">
        <f>IFERROR(VLOOKUP(D6,DB!A:G,7,0),"")</f>
        <v>Weak</v>
      </c>
      <c r="K6" s="156" t="s">
        <v>39078</v>
      </c>
      <c r="L6" s="150" t="str">
        <f>IFERROR(VLOOKUP(D6,DB!A:I,9,0),"")</f>
        <v>Latis</v>
      </c>
    </row>
    <row r="7" spans="1:16383" ht="31.5" customHeight="1">
      <c r="A7" s="161"/>
      <c r="B7" s="161" t="str">
        <f>IFERROR(VLOOKUP(D7,DB!A:K,11,0),"")</f>
        <v/>
      </c>
      <c r="C7" s="161"/>
      <c r="D7" s="160"/>
      <c r="E7" s="161"/>
      <c r="F7" s="161"/>
      <c r="G7" s="152">
        <f ca="1">IFERROR(NOW()-F7,"-")</f>
        <v>45939.421396296297</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45939.421396296297</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45939.421396296297</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45939.421396296297</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45939.421396296297</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45939.421396296297</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45939.421396296297</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45939.421396296297</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45939.421396296297</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45939.421396296297</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45939.421396296297</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45939.421396296297</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45939.421396296297</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45939.421396296297</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45939.421396296297</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45939.421396296297</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45939.421396296297</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45939.421396296297</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45939.421396296297</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45939.421396296297</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45939.421396296297</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45939.421396296297</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45939.421396296297</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45939.421396296297</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45939.421396296297</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45939.421396296297</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45939.42139664352</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45939.42139664352</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45939.42139664352</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45939.42139664352</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45939.42139664352</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45939.42139664352</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45939.42139664352</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45939.42139664352</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45939.42139664352</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45939.42139664352</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45939.42139664352</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45939.42139664352</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45939.42139664352</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45939.42139664352</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45939.42139664352</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45939.42139664352</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45939.42139664352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45939.42139664352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45939.42139664352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45939.42139664352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45939.42139664352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45939.42139664352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45939.42139664352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45939.42139664352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45939.42139664352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45939.42139664352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45939.42139664352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45939.42139664352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45939.42139664352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45939.42139664352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45939.42139664352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45939.42139664352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45939.42139664352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45939.42139664352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45939.42139664352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45939.42139664352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45939.42139664352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45939.42139664352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45939.42139664352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45939.42139664352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45939.42139664352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45939.42139664352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45939.42139664352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45939.42139664352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45939.42139664352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45939.42139664352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45939.42139664352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45939.42139664352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45939.42139664352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45939.42139664352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45939.42139664352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45939.42139664352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45939.42139664352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45939.42139664352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45939.42139664352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45939.42139664352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45939.42139664352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45939.42139664352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45939.42139664352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45939.42139664352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45939.42139664352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45939.42139664352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45939.42139664352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45939.42139664352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45939.42139664352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45939.42139664352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45939.42139664352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45939.42139664352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45939.42139664352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45939.42139664352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45939.42139664352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45939.42139664352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45939.42139664352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45939.42139664352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45939.42139664352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45939.42139664352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45939.42139664352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45939.42139664352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45939.42139664352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45939.42139664352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45939.42139664352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45939.42139664352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45939.42139664352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45939.42139664352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45939.42139664352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45939.42139664352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45939.42139664352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45939.42139664352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45939.42139664352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45939.42139664352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45939.42139664352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45939.42139664352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45939.42139664352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45939.42139664352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45939.42139664352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45939.42139664352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45939.42139664352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45939.42139664352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45939.42139664352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45939.42139664352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45939.42139664352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45939.42139664352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45939.42139664352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45939.42139664352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45939.42139664352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45939.42139664352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45939.42139664352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45939.42139664352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45939.42139664352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45939.42139664352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45939.42139664352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45939.42139664352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45939.42139664352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45939.42139664352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45939.42139664352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45939.42139664352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45939.42139664352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45939.42139664352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45939.42139664352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45939.42139664352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45939.42139664352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45939.42139664352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45939.42139664352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45939.42139664352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45939.42139664352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45939.42139664352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45939.42139664352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45939.42139664352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45939.42139664352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45939.42139664352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45939.42139664352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45939.42139664352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45939.42139664352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45939.42139664352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45939.42139664352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45939.42139664352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45939.42139664352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45939.42139664352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45939.42139664352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45939.42139664352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45939.42139664352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45939.42139664352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45939.42139664352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45939.42139664352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45939.42139664352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45939.42139664352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45939.42139664352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45939.42139664352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45939.42139664352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45939.42139664352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45939.42139664352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45939.42139664352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45939.42139664352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45939.42139664352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45939.42139664352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45939.42139664352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45939.42139664352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45939.42139664352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45939.42139664352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45939.42139664352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45939.42139664352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45939.42139664352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45939.42139664352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45939.42139664352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45939.42139664352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45939.42139664352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45939.42139664352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45939.42139664352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45939.42139664352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45939.42139664352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45939.42139664352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45939.42139664352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45939.42139664352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45939.42139664352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45939.42139664352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45939.42139664352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45939.42139664352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45939.42139664352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45939.42139664352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45939.42139664352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45939.42139664352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45939.42139664352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45939.42139664352</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2025-10-09T07:06:48Z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