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20" documentId="13_ncr:1_{F6CB121F-512D-4AA6-A0C1-0FB36C537598}" xr6:coauthVersionLast="47" xr6:coauthVersionMax="47" xr10:uidLastSave="{0C3EB074-93C2-4B1F-80BF-047CE8C09E3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2" i="5"/>
  <c r="J52" i="5"/>
  <c r="I52" i="5"/>
  <c r="G52" i="5"/>
  <c r="B52"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<sst xmlns="http://schemas.openxmlformats.org/spreadsheetml/2006/main" count="178602" uniqueCount="39082">
  <si>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</si>
  <si>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</si>
  <si>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</si>
  <si>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</si>
  <si>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</si>
  <si>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</si>
  <si>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</si>
  <si>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</si>
  <si>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</si>
  <si>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</si>
  <si>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</si>
  <si>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</si>
  <si>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</si>
  <si>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</si>
  <si>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</si>
  <si>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</si>
  <si>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</si>
  <si>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</si>
  <si>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</si>
  <si>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</si>
  <si>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</si>
  <si>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</si>
  <si>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</si>
  <si>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</si>
  <si>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</si>
  <si>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</si>
  <si>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</si>
  <si>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</si>
  <si>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</si>
  <si>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</si>
  <si>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</si>
  <si>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</si>
  <si>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</si>
  <si>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</si>
  <si>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</si>
  <si>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</si>
  <si>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</si>
  <si>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</si>
  <si>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</si>
  <si>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</si>
  <si>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</si>
  <si>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</si>
  <si>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</si>
  <si>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</si>
  <si>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</si>
  <si>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</si>
  <si>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</si>
  <si>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</si>
  <si>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</si>
  <si>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</si>
  <si>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</si>
  <si>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</si>
  <si>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</si>
  <si>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</si>
  <si>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</si>
  <si>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</si>
  <si>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</si>
  <si>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</si>
  <si>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</si>
  <si>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</si>
  <si>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</si>
  <si>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</si>
  <si>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</si>
  <si>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</si>
  <si>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</si>
  <si>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</si>
  <si>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</si>
  <si>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</si>
  <si>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</si>
  <si>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</si>
  <si>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</si>
  <si>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</si>
  <si>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</si>
  <si>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</si>
  <si>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</si>
  <si>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</si>
  <si>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</si>
  <si>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</si>
  <si>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</si>
  <si>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</si>
  <si>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</si>
  <si>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</si>
  <si>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</si>
  <si>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</si>
  <si>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</si>
  <si>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</si>
  <si>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</si>
  <si>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</si>
  <si>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</si>
  <si>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</si>
  <si>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</si>
  <si>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</si>
  <si>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</si>
  <si>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</si>
  <si>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</si>
  <si>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</si>
  <si>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</si>
  <si>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</si>
  <si>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</si>
  <si>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</si>
  <si>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</si>
  <si>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</si>
  <si>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</si>
  <si>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</si>
  <si>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</si>
  <si>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</si>
  <si>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</si>
  <si>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</si>
  <si>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</si>
  <si>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</si>
  <si>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</si>
  <si>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</si>
  <si>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</si>
  <si>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</si>
  <si>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</si>
  <si>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</si>
  <si>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</si>
  <si>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</si>
  <si>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</si>
  <si>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</si>
  <si>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</si>
  <si>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</si>
  <si>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</si>
  <si>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</si>
  <si>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</si>
  <si>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</si>
  <si>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</si>
  <si>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</si>
  <si>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</si>
  <si>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</si>
  <si>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</si>
  <si>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</si>
  <si>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</si>
  <si>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</si>
  <si>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</si>
  <si>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</si>
  <si>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</si>
  <si>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</si>
  <si>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</si>
  <si>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</si>
  <si>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</si>
  <si>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</si>
  <si>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</si>
  <si>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</si>
  <si>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</si>
  <si>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</si>
  <si>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</si>
  <si>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</si>
  <si>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</si>
  <si>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</si>
  <si>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</si>
  <si>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</si>
  <si>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</si>
  <si>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</si>
  <si>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</si>
  <si>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</si>
  <si>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</si>
  <si>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</si>
  <si>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</si>
  <si>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</si>
  <si>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</si>
  <si>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</si>
  <si>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</si>
  <si>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</si>
  <si>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</si>
  <si>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</si>
  <si>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</si>
  <si>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</si>
  <si>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</si>
  <si>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</si>
  <si>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</si>
  <si>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</si>
  <si>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</si>
  <si>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</si>
  <si>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</si>
  <si>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</si>
  <si>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</si>
  <si>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</si>
  <si>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</si>
  <si>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</si>
  <si>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</si>
  <si>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</si>
  <si>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</si>
  <si>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</si>
  <si>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</si>
  <si>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</si>
  <si>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</si>
  <si>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</si>
  <si>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</si>
  <si>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</si>
  <si>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</si>
  <si>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</si>
  <si>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</si>
  <si>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</si>
  <si>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</si>
  <si>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</si>
  <si>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</si>
  <si>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</si>
  <si>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</si>
  <si>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</si>
  <si>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</si>
  <si>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</si>
  <si>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</si>
  <si>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</si>
  <si>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</si>
  <si>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</si>
  <si>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</si>
  <si>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</si>
  <si>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</si>
  <si>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</si>
  <si>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</si>
  <si>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</si>
  <si>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</si>
  <si>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</si>
  <si>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</si>
  <si>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</si>
  <si>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</si>
  <si>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</si>
  <si>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</si>
  <si>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</si>
  <si>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</si>
  <si>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</si>
  <si>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</si>
  <si>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</si>
  <si>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</si>
  <si>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</si>
  <si>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</si>
  <si>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</si>
  <si>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</si>
  <si>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</si>
  <si>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</si>
  <si>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</si>
  <si>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</si>
  <si>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</si>
  <si>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</si>
  <si>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</si>
  <si>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</si>
  <si>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</si>
  <si>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</si>
  <si>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</si>
  <si>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</si>
  <si>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</si>
  <si>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</si>
  <si>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</si>
  <si>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</si>
  <si>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</si>
  <si>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</si>
  <si>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</si>
  <si>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</si>
  <si>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</si>
  <si>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</si>
  <si>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</si>
  <si>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</si>
  <si>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</si>
  <si>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</si>
  <si>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</si>
  <si>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</si>
  <si>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</si>
  <si>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</si>
  <si>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</si>
  <si>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</si>
  <si>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</si>
  <si>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</si>
  <si>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</si>
  <si>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</si>
  <si>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</si>
  <si>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</si>
  <si>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</si>
  <si>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</si>
  <si>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</si>
  <si>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</si>
  <si>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</si>
  <si>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</si>
  <si>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</si>
  <si>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</si>
  <si>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</si>
  <si>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</si>
  <si>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</si>
  <si>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</si>
  <si>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</si>
  <si>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</si>
  <si>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</si>
  <si>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</si>
  <si>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</si>
  <si>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</si>
  <si>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</si>
  <si>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</si>
  <si>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</si>
  <si>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</si>
  <si>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</si>
  <si>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</si>
  <si>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</si>
  <si>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</si>
  <si>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</si>
  <si>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</si>
  <si>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</si>
  <si>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</si>
  <si>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</si>
  <si>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</si>
  <si>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</si>
  <si>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</si>
  <si>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</si>
  <si>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</si>
  <si>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</si>
  <si>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</si>
  <si>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</si>
  <si>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</si>
  <si>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</si>
  <si>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</si>
  <si>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</si>
  <si>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</si>
  <si>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</si>
  <si>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</si>
  <si>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</si>
  <si>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</si>
  <si>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</si>
  <si>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</si>
  <si>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</si>
  <si>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</si>
  <si>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</si>
  <si>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</si>
  <si>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</si>
  <si>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</si>
  <si>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</si>
  <si>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</si>
  <si>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</si>
  <si>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</si>
  <si>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</si>
  <si>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</si>
  <si>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</si>
  <si>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</si>
  <si>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</si>
  <si>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</si>
  <si>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</si>
  <si>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</si>
  <si>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</si>
  <si>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</si>
  <si>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</si>
  <si>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</si>
  <si>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</si>
  <si>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</si>
  <si>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</si>
  <si>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</si>
  <si>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</si>
  <si>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</si>
  <si>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</si>
  <si>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</si>
  <si>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</si>
  <si>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</si>
  <si>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</si>
  <si>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</si>
  <si>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</si>
  <si>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</si>
  <si>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</si>
  <si>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</si>
  <si>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</si>
  <si>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</si>
  <si>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</si>
  <si>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</si>
  <si>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</si>
  <si>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</si>
  <si>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</si>
  <si>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</si>
  <si>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</si>
  <si>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</si>
  <si>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</si>
  <si>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</si>
  <si>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</si>
  <si>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</si>
  <si>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</si>
  <si>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</si>
  <si>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</si>
  <si>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</si>
  <si>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</si>
  <si>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</si>
  <si>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</si>
  <si>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</si>
  <si>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</si>
  <si>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</si>
  <si>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</si>
  <si>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</si>
  <si>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</si>
  <si>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</si>
  <si>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</si>
  <si>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</si>
  <si>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</si>
  <si>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</si>
  <si>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</si>
  <si>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</si>
  <si>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</si>
  <si>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</si>
  <si>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</si>
  <si>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</si>
  <si>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</si>
  <si>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</si>
  <si>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</si>
  <si>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</si>
  <si>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</si>
  <si>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</si>
  <si>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</si>
  <si>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</si>
  <si>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</si>
  <si>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</si>
  <si>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</si>
  <si>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</si>
  <si>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</si>
  <si>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</si>
  <si>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</si>
  <si>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</si>
  <si>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</si>
  <si>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</si>
  <si>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</si>
  <si>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</si>
  <si>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</si>
  <si>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</si>
  <si>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</si>
  <si>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</si>
  <si>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</si>
  <si>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</si>
  <si>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</si>
  <si>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</si>
  <si>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</si>
  <si>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</si>
  <si>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</si>
  <si>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</si>
  <si>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</si>
  <si>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</si>
  <si>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</si>
  <si>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</si>
  <si>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</si>
  <si>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</si>
  <si>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</si>
  <si>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</si>
  <si>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</si>
  <si>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</si>
  <si>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</si>
  <si>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</si>
  <si>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</si>
  <si>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</si>
  <si>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</si>
  <si>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</si>
  <si>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</si>
  <si>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</si>
  <si>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</si>
  <si>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</si>
  <si>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</si>
  <si>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</si>
  <si>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</si>
  <si>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</si>
  <si>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</si>
  <si>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</si>
  <si>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</si>
  <si>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</si>
  <si>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</si>
  <si>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</si>
  <si>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</si>
  <si>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</si>
  <si>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</si>
  <si>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</si>
  <si>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</si>
  <si>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</si>
  <si>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</si>
  <si>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</si>
  <si>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</si>
  <si>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</si>
  <si>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</si>
  <si>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</si>
  <si>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</si>
  <si>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</si>
  <si>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</si>
  <si>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</si>
  <si>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</si>
  <si>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</si>
  <si>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</si>
  <si>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</si>
  <si>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</si>
  <si>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</si>
  <si>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</si>
  <si>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</si>
  <si>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</si>
  <si>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</si>
  <si>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</si>
  <si>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</si>
  <si>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</si>
  <si>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</si>
  <si>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</si>
  <si>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</si>
  <si>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</si>
  <si>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</si>
  <si>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</si>
  <si>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</si>
  <si>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</si>
  <si>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</si>
  <si>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</si>
  <si>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</si>
  <si>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</si>
  <si>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</si>
  <si>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</si>
  <si>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</si>
  <si>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</si>
  <si>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</si>
  <si>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</si>
  <si>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</si>
  <si>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</si>
  <si>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</si>
  <si>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</si>
  <si>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</si>
  <si>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</si>
  <si>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</si>
  <si>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</si>
  <si>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</si>
  <si>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</si>
  <si>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</si>
  <si>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</si>
  <si>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</si>
  <si>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</si>
  <si>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</si>
  <si>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</si>
  <si>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</si>
  <si>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</si>
  <si>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</si>
  <si>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</si>
  <si>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</si>
  <si>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</si>
  <si>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</si>
  <si>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</si>
  <si>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</si>
  <si>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</si>
  <si>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</si>
  <si>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</si>
  <si>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</si>
  <si>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</si>
  <si>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</si>
  <si>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</si>
  <si>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</si>
  <si>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</si>
  <si>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</si>
  <si>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</si>
  <si>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</si>
  <si>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</si>
  <si>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</si>
  <si>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</si>
  <si>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</si>
  <si>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</si>
  <si>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</si>
  <si>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</si>
  <si>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</si>
  <si>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</si>
  <si>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</si>
  <si>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</si>
  <si>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</si>
  <si>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</si>
  <si>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</si>
  <si>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</si>
  <si>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</si>
  <si>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</si>
  <si>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</si>
  <si>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</si>
  <si>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</si>
  <si>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</si>
  <si>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</si>
  <si>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</si>
  <si>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</si>
  <si>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</si>
  <si>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</si>
  <si>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</si>
  <si>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</si>
  <si>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</si>
  <si>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</si>
  <si>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</si>
  <si>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</si>
  <si>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</si>
  <si>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</si>
  <si>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</si>
  <si>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</si>
  <si>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</si>
  <si>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</si>
  <si>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</si>
  <si>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</si>
  <si>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</si>
  <si>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</si>
  <si>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</si>
  <si>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</si>
  <si>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</si>
  <si>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</si>
  <si>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</si>
  <si>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</si>
  <si>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</si>
  <si>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</si>
  <si>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</si>
  <si>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</si>
  <si>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</si>
  <si>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</si>
  <si>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</si>
  <si>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</si>
  <si>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</si>
  <si>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</si>
  <si>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</si>
  <si>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</si>
  <si>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</si>
  <si>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</si>
  <si>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</si>
  <si>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</si>
  <si>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</si>
  <si>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</si>
  <si>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</si>
  <si>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</si>
  <si>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</si>
  <si>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</si>
  <si>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</si>
  <si>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</si>
  <si>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</si>
  <si>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</si>
  <si>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</si>
  <si>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</si>
  <si>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</si>
  <si>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</si>
  <si>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</si>
  <si>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</si>
  <si>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</si>
  <si>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</si>
  <si>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</si>
  <si>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</si>
  <si>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</si>
  <si>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</si>
  <si>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</si>
  <si>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</si>
  <si>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</si>
  <si>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</si>
  <si>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</si>
  <si>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</si>
  <si>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</si>
  <si>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</si>
  <si>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</si>
  <si>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</si>
  <si>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</si>
  <si>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</si>
  <si>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</si>
  <si>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</si>
  <si>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</si>
  <si>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</si>
  <si>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</si>
  <si>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</si>
  <si>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</si>
  <si>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</si>
  <si>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</si>
  <si>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</si>
  <si>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</si>
  <si>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</si>
  <si>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</si>
  <si>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</si>
  <si>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</si>
  <si>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</si>
  <si>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</si>
  <si>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</si>
  <si>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</si>
  <si>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</si>
  <si>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</si>
  <si>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</si>
  <si>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</si>
  <si>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</si>
  <si>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</si>
  <si>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</si>
  <si>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</si>
  <si>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</si>
  <si>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</si>
  <si>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</si>
  <si>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</si>
  <si>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</si>
  <si>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</si>
  <si>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</si>
  <si>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</si>
  <si>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</si>
  <si>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</si>
  <si>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</si>
  <si>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</si>
  <si>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</si>
  <si>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</si>
  <si>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</si>
  <si>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</si>
  <si>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</si>
  <si>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</si>
  <si>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</si>
  <si>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</si>
  <si>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</si>
  <si>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</si>
  <si>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</si>
  <si>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</si>
  <si>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</si>
  <si>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</si>
  <si>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</si>
  <si>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</si>
  <si>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</si>
  <si>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</si>
  <si>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</si>
  <si>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</si>
  <si>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</si>
  <si>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</si>
  <si>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</si>
  <si>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</si>
  <si>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</si>
  <si>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</si>
  <si>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</si>
  <si>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</si>
  <si>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</si>
  <si>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</si>
  <si>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</si>
  <si>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</si>
  <si>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</si>
  <si>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</si>
  <si>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</si>
  <si>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</si>
  <si>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</si>
  <si>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</si>
  <si>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</si>
  <si>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</si>
  <si>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</si>
  <si>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</si>
  <si>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</si>
  <si>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</si>
  <si>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</si>
  <si>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</si>
  <si>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</si>
  <si>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</si>
  <si>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</si>
  <si>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</si>
  <si>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</si>
  <si>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</si>
  <si>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</si>
  <si>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</si>
  <si>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</si>
  <si>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</si>
  <si>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</si>
  <si>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</si>
  <si>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</si>
  <si>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</si>
  <si>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</si>
  <si>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</si>
  <si>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</si>
  <si>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</si>
  <si>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</si>
  <si>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</si>
  <si>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</si>
  <si>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</si>
  <si>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</si>
  <si>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</si>
  <si>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</si>
  <si>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</si>
  <si>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</si>
  <si>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</si>
  <si>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</si>
  <si>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</si>
  <si>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</si>
  <si>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</si>
  <si>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</si>
  <si>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</si>
  <si>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</si>
  <si>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</si>
  <si>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</si>
  <si>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</si>
  <si>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</si>
  <si>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</si>
  <si>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</si>
  <si>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</si>
  <si>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</si>
  <si>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</si>
  <si>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</si>
  <si>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</si>
  <si>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</si>
  <si>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</si>
  <si>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</si>
  <si>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</si>
  <si>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</si>
  <si>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</si>
  <si>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</si>
  <si>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</si>
  <si>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</si>
  <si>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</si>
  <si>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</si>
  <si>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</si>
  <si>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</si>
  <si>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</si>
  <si>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</si>
  <si>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</si>
  <si>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</si>
  <si>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</si>
  <si>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</si>
  <si>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</si>
  <si>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</si>
  <si>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</si>
  <si>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</si>
  <si>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</si>
  <si>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</si>
  <si>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</si>
  <si>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</si>
  <si>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</si>
  <si>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</si>
  <si>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</si>
  <si>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</si>
  <si>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</si>
  <si>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</si>
  <si>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</si>
  <si>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</si>
  <si>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</si>
  <si>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</si>
  <si>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</si>
  <si>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</si>
  <si>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</si>
  <si>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</si>
  <si>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</si>
  <si>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</si>
  <si>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</si>
  <si>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</si>
  <si>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</si>
  <si>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</si>
  <si>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</si>
  <si>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</si>
  <si>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</si>
  <si>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</si>
  <si>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</si>
  <si>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</si>
  <si>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</si>
  <si>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</si>
  <si>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</si>
  <si>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</si>
  <si>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</si>
  <si>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</si>
  <si>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</si>
  <si>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</si>
  <si>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</si>
  <si>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</si>
  <si>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</si>
  <si>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</si>
  <si>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</si>
  <si>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</si>
  <si>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</si>
  <si>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</si>
  <si>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</si>
  <si>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</si>
  <si>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</si>
  <si>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</si>
  <si>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</si>
  <si>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</si>
  <si>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</si>
  <si>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</si>
  <si>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</si>
  <si>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</si>
  <si>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</si>
  <si>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</si>
  <si>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</si>
  <si>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</si>
  <si>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</si>
  <si>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</si>
  <si>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</si>
  <si>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</si>
  <si>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</si>
  <si>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</si>
  <si>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</si>
  <si>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</si>
  <si>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</si>
  <si>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</si>
  <si>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</si>
  <si>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</si>
  <si>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</si>
  <si>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</si>
  <si>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</si>
  <si>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</si>
  <si>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</si>
  <si>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</si>
  <si>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</si>
  <si>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</si>
  <si>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</si>
  <si>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</si>
  <si>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</si>
  <si>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</si>
  <si>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</si>
  <si>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</si>
  <si>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</si>
  <si>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</si>
  <si>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</si>
  <si>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</si>
  <si>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</si>
  <si>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</si>
  <si>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</si>
  <si>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</si>
  <si>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</si>
  <si>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</si>
  <si>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</si>
  <si>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</si>
  <si>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</si>
  <si>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</si>
  <si>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</si>
  <si>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</si>
  <si>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</si>
  <si>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</si>
  <si>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</si>
  <si>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</si>
  <si>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</si>
  <si>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</si>
  <si>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</si>
  <si>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</si>
  <si>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</si>
  <si>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</si>
  <si>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</si>
  <si>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</si>
  <si>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</si>
  <si>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</si>
  <si>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</si>
  <si>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</si>
  <si>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</si>
  <si>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</si>
  <si>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</si>
  <si>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</si>
  <si>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</si>
  <si>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</si>
  <si>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</si>
  <si>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</si>
  <si>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</si>
  <si>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</si>
  <si>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</si>
  <si>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</si>
  <si>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</si>
  <si>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</si>
  <si>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</si>
  <si>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</si>
  <si>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</si>
  <si>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</si>
  <si>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</si>
  <si>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</si>
  <si>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</si>
  <si>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</si>
  <si>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</si>
  <si>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</si>
  <si>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</si>
  <si>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</si>
  <si>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</si>
  <si>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</si>
  <si>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</si>
  <si>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</si>
  <si>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</si>
  <si>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</si>
  <si>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</si>
  <si>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</si>
  <si>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</si>
  <si>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</si>
  <si>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</si>
  <si>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</si>
  <si>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</si>
  <si>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</si>
  <si>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</si>
  <si>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</si>
  <si>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</si>
  <si>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</si>
  <si>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</si>
  <si>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</si>
  <si>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</si>
  <si>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</si>
  <si>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</si>
  <si>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</si>
  <si>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</si>
  <si>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</si>
  <si>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</si>
  <si>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</si>
  <si>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</si>
  <si>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</si>
  <si>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</si>
  <si>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</si>
  <si>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</si>
  <si>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</si>
  <si>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</si>
  <si>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</si>
  <si>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</si>
  <si>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</si>
  <si>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</si>
  <si>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</si>
  <si>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</si>
  <si>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</si>
  <si>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</si>
  <si>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</si>
  <si>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</si>
  <si>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</si>
  <si>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</si>
  <si>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</si>
  <si>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</si>
  <si>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</si>
  <si>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</si>
  <si>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</si>
  <si>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</si>
  <si>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</si>
  <si>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</si>
  <si>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</si>
  <si>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</si>
  <si>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</si>
  <si>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</si>
  <si>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</si>
  <si>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</si>
  <si>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</si>
  <si>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</si>
  <si>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</si>
  <si>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</si>
  <si>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</si>
  <si>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</si>
  <si>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</si>
  <si>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</si>
  <si>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</si>
  <si>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</si>
  <si>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</si>
  <si>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</si>
  <si>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</si>
  <si>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</si>
  <si>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</si>
  <si>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</si>
  <si>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</si>
  <si>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</si>
  <si>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</si>
  <si>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</si>
  <si>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</si>
  <si>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</si>
  <si>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</si>
  <si>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</si>
  <si>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</si>
  <si>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</si>
  <si>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</si>
  <si>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</si>
  <si>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</si>
  <si>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</si>
  <si>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</si>
  <si>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</si>
  <si>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</si>
  <si>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</si>
  <si>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</si>
  <si>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</si>
  <si>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</si>
  <si>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</si>
  <si>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</si>
  <si>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</si>
  <si>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</si>
  <si>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</si>
  <si>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</si>
  <si>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</si>
  <si>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</si>
  <si>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</si>
  <si>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</si>
  <si>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</si>
  <si>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</si>
  <si>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</si>
  <si>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</si>
  <si>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</si>
  <si>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</si>
  <si>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</si>
  <si>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</si>
  <si>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</si>
  <si>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</si>
  <si>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</si>
  <si>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</si>
  <si>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</si>
  <si>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</si>
  <si>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</si>
  <si>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</si>
  <si>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</si>
  <si>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</si>
  <si>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</si>
  <si>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</si>
  <si>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</si>
  <si>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</si>
  <si>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</si>
  <si>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</si>
  <si>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</si>
  <si>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</si>
  <si>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</si>
  <si>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</si>
  <si>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</si>
  <si>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</si>
  <si>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</si>
  <si>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</si>
  <si>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</si>
  <si>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</si>
  <si>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</si>
  <si>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</si>
  <si>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</si>
  <si>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</si>
  <si>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</si>
  <si>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</si>
  <si>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</si>
  <si>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</si>
  <si>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</si>
  <si>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</si>
  <si>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</si>
  <si>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</si>
  <si>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</si>
  <si>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</si>
  <si>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</si>
  <si>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</si>
  <si>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</si>
  <si>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</si>
  <si>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</si>
  <si>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</si>
  <si>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</si>
  <si>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</si>
  <si>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</si>
  <si>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</si>
  <si>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</si>
  <si>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</si>
  <si>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</si>
  <si>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</si>
  <si>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</si>
  <si>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</si>
  <si>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</si>
  <si>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</si>
  <si>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</si>
  <si>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</si>
  <si>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</si>
  <si>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</si>
  <si>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</si>
  <si>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</si>
  <si>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</si>
  <si>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</si>
  <si>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</si>
  <si>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</si>
  <si>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</si>
  <si>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</si>
  <si>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</si>
  <si>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</si>
  <si>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</si>
  <si>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</si>
  <si>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</si>
  <si>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</si>
  <si>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</si>
  <si>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</si>
  <si>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</si>
  <si>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</si>
  <si>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</si>
  <si>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</si>
  <si>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</si>
  <si>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</si>
  <si>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</si>
  <si>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</si>
  <si>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</si>
  <si>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</si>
  <si>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</si>
  <si>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</si>
  <si>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</si>
  <si>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</si>
  <si>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</si>
  <si>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</si>
  <si>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</si>
  <si>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</si>
  <si>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</si>
  <si>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</si>
  <si>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</si>
  <si>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</si>
  <si>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</si>
  <si>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</si>
  <si>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</si>
  <si>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</si>
  <si>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</si>
  <si>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</si>
  <si>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</si>
  <si>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</si>
  <si>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</si>
  <si>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</si>
  <si>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</si>
  <si>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</si>
  <si>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</si>
  <si>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</si>
  <si>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</si>
  <si>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</si>
  <si>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</si>
  <si>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</si>
  <si>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</si>
  <si>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</si>
  <si>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</si>
  <si>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</si>
  <si>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</si>
  <si>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</si>
  <si>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</si>
  <si>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</si>
  <si>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</si>
  <si>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</si>
  <si>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</si>
  <si>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</si>
  <si>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</si>
  <si>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</si>
  <si>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</si>
  <si>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</si>
  <si>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</si>
  <si>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</si>
  <si>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</si>
  <si>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</si>
  <si>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</si>
  <si>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</si>
  <si>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</si>
  <si>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</si>
  <si>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</si>
  <si>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</si>
  <si>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</si>
  <si>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</si>
  <si>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</si>
  <si>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</si>
  <si>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</si>
  <si>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</si>
  <si>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</si>
  <si>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</si>
  <si>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</si>
  <si>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</si>
  <si>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</si>
  <si>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</si>
  <si>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</si>
  <si>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</si>
  <si>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</si>
  <si>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</si>
  <si>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</si>
  <si>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</si>
  <si>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</si>
  <si>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</si>
  <si>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</si>
  <si>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</si>
  <si>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</si>
  <si>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</si>
  <si>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</si>
  <si>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</si>
  <si>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</si>
  <si>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</si>
  <si>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</si>
  <si>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</si>
  <si>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</si>
  <si>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</si>
  <si>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</si>
  <si>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</si>
  <si>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</si>
  <si>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</si>
  <si>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</si>
  <si>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</si>
  <si>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</si>
  <si>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</si>
  <si>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</si>
  <si>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</si>
  <si>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</si>
  <si>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</si>
  <si>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</si>
  <si>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</si>
  <si>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</si>
  <si>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</si>
  <si>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</si>
  <si>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</si>
  <si>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</si>
  <si>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</si>
  <si>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</si>
  <si>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</si>
  <si>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</si>
  <si>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</si>
  <si>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</si>
  <si>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</si>
  <si>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</si>
  <si>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</si>
  <si>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</si>
  <si>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</si>
  <si>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</si>
  <si>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</si>
  <si>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</si>
  <si>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</si>
  <si>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</si>
  <si>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</si>
  <si>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</si>
  <si>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</si>
  <si>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</si>
  <si>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</si>
  <si>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</si>
  <si>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</si>
  <si>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</si>
  <si>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</si>
  <si>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</si>
  <si>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</si>
  <si>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</si>
  <si>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</si>
  <si>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</si>
  <si>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</si>
  <si>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</si>
  <si>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</si>
  <si>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</si>
  <si>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</si>
  <si>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</si>
  <si>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</si>
  <si>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</si>
  <si>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</si>
  <si>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</si>
  <si>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</si>
  <si>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</si>
  <si>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</si>
  <si>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</si>
  <si>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</si>
  <si>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</si>
  <si>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</si>
  <si>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</si>
  <si>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</si>
  <si>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</si>
  <si>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</si>
  <si>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</si>
  <si>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</si>
  <si>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</si>
  <si>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</si>
  <si>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</si>
  <si>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</si>
  <si>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</si>
  <si>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</si>
  <si>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</si>
  <si>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</si>
  <si>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</si>
  <si>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</si>
  <si>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</si>
  <si>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</si>
  <si>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</si>
  <si>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</si>
  <si>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</si>
  <si>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</si>
  <si>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</si>
  <si>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</si>
  <si>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</si>
  <si>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</si>
  <si>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</si>
  <si>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</si>
  <si>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</si>
  <si>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</si>
  <si>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</si>
  <si>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</si>
  <si>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</si>
  <si>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</si>
  <si>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</si>
  <si>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</si>
  <si>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</si>
  <si>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</si>
  <si>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</si>
  <si>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</si>
  <si>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</si>
  <si>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</si>
  <si>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</si>
  <si>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</si>
  <si>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</si>
  <si>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</si>
  <si>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</si>
  <si>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</si>
  <si>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</si>
  <si>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</si>
  <si>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</si>
  <si>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</si>
  <si>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</si>
  <si>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</si>
  <si>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</si>
  <si>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</si>
  <si>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</si>
  <si>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</si>
  <si>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</si>
  <si>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</si>
  <si>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</si>
  <si>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</si>
  <si>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</si>
  <si>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</si>
  <si>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</si>
  <si>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</si>
  <si>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</si>
  <si>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</si>
  <si>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</si>
  <si>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</si>
  <si>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</si>
  <si>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</si>
  <si>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</si>
  <si>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</si>
  <si>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</si>
  <si>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</si>
  <si>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</si>
  <si>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</si>
  <si>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</si>
  <si>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</si>
  <si>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</si>
  <si>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</si>
  <si>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</si>
  <si>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</si>
  <si>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</si>
  <si>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</si>
  <si>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</si>
  <si>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</si>
  <si>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</si>
  <si>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</si>
  <si>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</si>
  <si>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</si>
  <si>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</si>
  <si>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</si>
  <si>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</si>
  <si>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</si>
  <si>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</si>
  <si>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</si>
  <si>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</si>
  <si>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</si>
  <si>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</si>
  <si>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</si>
  <si>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</si>
  <si>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</si>
  <si>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</si>
  <si>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</si>
  <si>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</si>
  <si>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</si>
  <si>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</si>
  <si>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</si>
  <si>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</si>
  <si>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</si>
  <si>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</si>
  <si>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</si>
  <si>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</si>
  <si>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</si>
  <si>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</si>
  <si>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</si>
  <si>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</si>
  <si>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</si>
  <si>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</si>
  <si>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</si>
  <si>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</si>
  <si>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</si>
  <si>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</si>
  <si>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</si>
  <si>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</si>
  <si>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</si>
  <si>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</si>
  <si>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</si>
  <si>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</si>
  <si>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</si>
  <si>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</si>
  <si>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</si>
  <si>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</si>
  <si>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</si>
  <si>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</si>
  <si>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</si>
  <si>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</si>
  <si>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</si>
  <si>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</si>
  <si>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</si>
  <si>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</si>
  <si>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</si>
  <si>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</si>
  <si>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</si>
  <si>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</si>
  <si>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</si>
  <si>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</si>
  <si>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</si>
  <si>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</si>
  <si>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</si>
  <si>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</si>
  <si>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</si>
  <si>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</si>
  <si>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</si>
  <si>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</si>
  <si>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</si>
  <si>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</si>
  <si>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</si>
  <si>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</si>
  <si>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</si>
  <si>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</si>
  <si>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</si>
  <si>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</si>
  <si>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</si>
  <si>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</si>
  <si>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</si>
  <si>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</si>
  <si>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</si>
  <si>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</si>
  <si>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</si>
  <si>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</si>
  <si>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</si>
  <si>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</si>
  <si>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</si>
  <si>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</si>
  <si>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</si>
  <si>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</si>
  <si>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</si>
  <si>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</si>
  <si>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</si>
  <si>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</si>
  <si>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</si>
  <si>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</si>
  <si>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</si>
  <si>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</si>
  <si>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</si>
  <si>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</si>
  <si>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</si>
  <si>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</si>
  <si>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</si>
  <si>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</si>
  <si>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</si>
  <si>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</si>
  <si>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</si>
  <si>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</si>
  <si>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</si>
  <si>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</si>
  <si>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</si>
  <si>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</si>
  <si>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</si>
  <si>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</si>
  <si>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</si>
  <si>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</si>
  <si>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</si>
  <si>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</si>
  <si>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</si>
  <si>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</si>
  <si>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</si>
  <si>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</si>
  <si>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</si>
  <si>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</si>
  <si>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</si>
  <si>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</si>
  <si>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</si>
  <si>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</si>
  <si>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</si>
  <si>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</si>
  <si>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</si>
  <si>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</si>
  <si>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</si>
  <si>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</si>
  <si>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</si>
  <si>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</si>
  <si>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</si>
  <si>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</si>
  <si>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</si>
  <si>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</si>
  <si>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</si>
  <si>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</si>
  <si>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</si>
  <si>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</si>
  <si>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</si>
  <si>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</si>
  <si>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</si>
  <si>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</si>
  <si>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</si>
  <si>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</si>
  <si>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</si>
  <si>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</si>
  <si>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</si>
  <si>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</si>
  <si>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</si>
  <si>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</si>
  <si>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</si>
  <si>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</si>
  <si>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</si>
  <si>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</si>
  <si>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</si>
  <si>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</si>
  <si>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</si>
  <si>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</si>
  <si>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</si>
  <si>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</si>
  <si>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</si>
  <si>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</si>
  <si>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</si>
  <si>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</si>
  <si>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</si>
  <si>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</si>
  <si>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</si>
  <si>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</si>
  <si>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</si>
  <si>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</si>
  <si>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</si>
  <si>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</si>
  <si>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</si>
  <si>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</si>
  <si>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</si>
  <si>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</si>
  <si>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</si>
  <si>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</si>
  <si>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</si>
  <si>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</si>
  <si>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</si>
  <si>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</si>
  <si>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</si>
  <si>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</si>
  <si>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</si>
  <si>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</si>
  <si>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</si>
  <si>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</si>
  <si>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</si>
  <si>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</si>
  <si>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</si>
  <si>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</si>
  <si>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</si>
  <si>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</si>
  <si>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</si>
  <si>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</si>
  <si>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</si>
  <si>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</si>
  <si>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</si>
  <si>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</si>
  <si>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</si>
  <si>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</si>
  <si>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</si>
  <si>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</si>
  <si>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</si>
  <si>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</si>
  <si>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</si>
  <si>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</si>
  <si>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</si>
  <si>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</si>
  <si>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</si>
  <si>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</si>
  <si>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</si>
  <si>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</si>
  <si>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</si>
  <si>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</si>
  <si>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</si>
  <si>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</si>
  <si>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</si>
  <si>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</si>
  <si>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</si>
  <si>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</si>
  <si>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</si>
  <si>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</si>
  <si>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</si>
  <si>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</si>
  <si>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</si>
  <si>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</si>
  <si>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</si>
  <si>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</si>
  <si>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</si>
  <si>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</si>
  <si>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</si>
  <si>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</si>
  <si>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</si>
  <si>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</si>
  <si>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</si>
  <si>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</si>
  <si>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</si>
  <si>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</si>
  <si>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</si>
  <si>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</si>
  <si>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</si>
  <si>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</si>
  <si>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</si>
  <si>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</si>
  <si>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</si>
  <si>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</si>
  <si>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</si>
  <si>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</si>
  <si>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</si>
  <si>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</si>
  <si>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</si>
  <si>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</si>
  <si>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</si>
  <si>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</si>
  <si>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</si>
  <si>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</si>
  <si>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</si>
  <si>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</si>
  <si>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</si>
  <si>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</si>
  <si>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</si>
  <si>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</si>
  <si>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</si>
  <si>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</si>
  <si>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</si>
  <si>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</si>
  <si>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</si>
  <si>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</si>
  <si>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</si>
  <si>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</si>
  <si>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</si>
  <si>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</si>
  <si>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</si>
  <si>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</si>
  <si>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</si>
  <si>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</si>
  <si>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</si>
  <si>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</si>
  <si>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</si>
  <si>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</si>
  <si>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</si>
  <si>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</si>
  <si>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</si>
  <si>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</si>
  <si>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</si>
  <si>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</si>
  <si>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</si>
  <si>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</si>
  <si>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</si>
  <si>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</si>
  <si>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</si>
  <si>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</si>
  <si>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</si>
  <si>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</si>
  <si>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</si>
  <si>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</si>
  <si>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</si>
  <si>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</si>
  <si>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</si>
  <si>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</si>
  <si>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</si>
  <si>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</si>
  <si>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</si>
  <si>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</si>
  <si>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</si>
  <si>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</si>
  <si>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</si>
  <si>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</si>
  <si>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</si>
  <si>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</si>
  <si>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</si>
  <si>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</si>
  <si>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</si>
  <si>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</si>
  <si>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</si>
  <si>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</si>
  <si>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</si>
  <si>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</si>
  <si>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</si>
  <si>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</si>
  <si>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</si>
  <si>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</si>
  <si>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</si>
  <si>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</si>
  <si>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</si>
  <si>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</si>
  <si>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</si>
  <si>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</si>
  <si>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</si>
  <si>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</si>
  <si>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</si>
  <si>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</si>
  <si>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</si>
  <si>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</si>
  <si>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</si>
  <si>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</si>
  <si>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</si>
  <si>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</si>
  <si>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</si>
  <si>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</si>
  <si>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</si>
  <si>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</si>
  <si>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</si>
  <si>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</si>
  <si>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</si>
  <si>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</si>
  <si>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</si>
  <si>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</si>
  <si>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</si>
  <si>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</si>
  <si>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</si>
  <si>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</si>
  <si>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</si>
  <si>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</si>
  <si>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</si>
  <si>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</si>
  <si>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</si>
  <si>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</si>
  <si>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</si>
  <si>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</si>
  <si>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</si>
  <si>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</si>
  <si>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</si>
  <si>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</si>
  <si>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</si>
  <si>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</si>
  <si>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</si>
  <si>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</si>
  <si>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</si>
  <si>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</si>
  <si>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</si>
  <si>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</si>
  <si>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</si>
  <si>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</si>
  <si>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</si>
  <si>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</si>
  <si>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</si>
  <si>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</si>
  <si>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</si>
  <si>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</si>
  <si>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</si>
  <si>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</si>
  <si>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</si>
  <si>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</si>
  <si>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</si>
  <si>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</si>
  <si>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</si>
  <si>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</si>
  <si>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</si>
  <si>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</si>
  <si>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</si>
  <si>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</si>
  <si>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</si>
  <si>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</si>
  <si>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</si>
  <si>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</si>
  <si>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</si>
  <si>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</si>
  <si>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</si>
  <si>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</si>
  <si>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</si>
  <si>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</si>
  <si>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</si>
  <si>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</si>
  <si>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</si>
  <si>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</si>
  <si>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</si>
  <si>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</si>
  <si>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</si>
  <si>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</si>
  <si>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</si>
  <si>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</si>
  <si>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</si>
  <si>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</si>
  <si>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</si>
  <si>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</si>
  <si>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</si>
  <si>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</si>
  <si>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</si>
  <si>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</si>
  <si>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</si>
  <si>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</si>
  <si>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</si>
  <si>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</si>
  <si>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</si>
  <si>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</si>
  <si>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</si>
  <si>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</si>
  <si>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</si>
  <si>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</si>
  <si>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</si>
  <si>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</si>
  <si>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</si>
  <si>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</si>
  <si>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</si>
  <si>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</si>
  <si>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</si>
  <si>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</si>
  <si>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</si>
  <si>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</si>
  <si>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</si>
  <si>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</si>
  <si>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</si>
  <si>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</si>
  <si>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</si>
  <si>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</si>
  <si>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</si>
  <si>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</si>
  <si>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</si>
  <si>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</si>
  <si>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</si>
  <si>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</si>
  <si>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</si>
  <si>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</si>
  <si>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</si>
  <si>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</si>
  <si>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</si>
  <si>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</si>
  <si>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</si>
  <si>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</si>
  <si>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</si>
  <si>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</si>
  <si>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</si>
  <si>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</si>
  <si>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</si>
  <si>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</si>
  <si>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</si>
  <si>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</si>
  <si>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</si>
  <si>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</si>
  <si>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</si>
  <si>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</si>
  <si>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</si>
  <si>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</si>
  <si>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</si>
  <si>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</si>
  <si>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</si>
  <si>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</si>
  <si>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</si>
  <si>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</si>
  <si>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</si>
  <si>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</si>
  <si>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</si>
  <si>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</si>
  <si>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</si>
  <si>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</si>
  <si>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</si>
  <si>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</si>
  <si>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</si>
  <si>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</si>
  <si>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</si>
  <si>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</si>
  <si>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</si>
  <si>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</si>
  <si>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</si>
  <si>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</si>
  <si>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</si>
  <si>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</si>
  <si>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</si>
  <si>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</si>
  <si>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</si>
  <si>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</si>
  <si>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</si>
  <si>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</si>
  <si>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</si>
  <si>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</si>
  <si>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</si>
  <si>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</si>
  <si>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</si>
  <si>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</si>
  <si>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</si>
  <si>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</si>
  <si>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</si>
  <si>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</si>
  <si>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</si>
  <si>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</si>
  <si>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</si>
  <si>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</si>
  <si>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</si>
  <si>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</si>
  <si>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</si>
  <si>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</si>
  <si>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</si>
  <si>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</si>
  <si>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</si>
  <si>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</si>
  <si>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</si>
  <si>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</si>
  <si>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</si>
  <si>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</si>
  <si>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</si>
  <si>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</si>
  <si>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</si>
  <si>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</si>
  <si>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</si>
  <si>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</si>
  <si>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</si>
  <si>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</si>
  <si>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</si>
  <si>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</si>
  <si>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</si>
  <si>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</si>
  <si>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</si>
  <si>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</si>
  <si>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</si>
  <si>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</si>
  <si>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</si>
  <si>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</si>
  <si>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</si>
  <si>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</si>
  <si>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</si>
  <si>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</si>
  <si>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</si>
  <si>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</si>
  <si>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</si>
  <si>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</si>
  <si>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</si>
  <si>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</si>
  <si>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</si>
  <si>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</si>
  <si>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</si>
  <si>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</si>
  <si>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</si>
  <si>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</si>
  <si>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</si>
  <si>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</si>
  <si>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</si>
  <si>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</si>
  <si>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</si>
  <si>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</si>
  <si>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</si>
  <si>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</si>
  <si>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</si>
  <si>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</si>
  <si>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</si>
  <si>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</si>
  <si>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</si>
  <si>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</si>
  <si>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</si>
  <si>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</si>
  <si>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</si>
  <si>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</si>
  <si>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</si>
  <si>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</si>
  <si>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</si>
  <si>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</si>
  <si>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</si>
  <si>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</si>
  <si>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</si>
  <si>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</si>
  <si>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</si>
  <si>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</si>
  <si>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</si>
  <si>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</si>
  <si>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</si>
  <si>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</si>
  <si>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</si>
  <si>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</si>
  <si>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</si>
  <si>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</si>
  <si>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</si>
  <si>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</si>
  <si>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</si>
  <si>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</si>
  <si>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</si>
  <si>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</si>
  <si>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</si>
  <si>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</si>
  <si>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</si>
  <si>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</si>
  <si>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</si>
  <si>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</si>
  <si>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</si>
  <si>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</si>
  <si>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</si>
  <si>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</si>
  <si>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</si>
  <si>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</si>
  <si>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</si>
  <si>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</si>
  <si>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</si>
  <si>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</si>
  <si>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</si>
  <si>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</si>
  <si>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</si>
  <si>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</si>
  <si>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</si>
  <si>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</si>
  <si>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</si>
  <si>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</si>
  <si>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</si>
  <si>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</si>
  <si>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</si>
  <si>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</si>
  <si>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</si>
  <si>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</si>
  <si>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</si>
  <si>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</si>
  <si>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</si>
  <si>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</si>
  <si>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</si>
  <si>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</si>
  <si>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</si>
  <si>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</si>
  <si>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</si>
  <si>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</si>
  <si>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</si>
  <si>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</si>
  <si>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</si>
  <si>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</si>
  <si>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</si>
  <si>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</si>
  <si>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</si>
  <si>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</si>
  <si>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</si>
  <si>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</si>
  <si>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</si>
  <si>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</si>
  <si>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</si>
  <si>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</si>
  <si>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</si>
  <si>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</si>
  <si>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</si>
  <si>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</si>
  <si>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</si>
  <si>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</si>
  <si>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</si>
  <si>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</si>
  <si>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</si>
  <si>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</si>
  <si>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</si>
  <si>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</si>
  <si>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</si>
  <si>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</si>
  <si>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</si>
  <si>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</si>
  <si>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</si>
  <si>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</si>
  <si>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</si>
  <si>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</si>
  <si>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</si>
  <si>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</si>
  <si>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</si>
  <si>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</si>
  <si>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</si>
  <si>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</si>
  <si>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</si>
  <si>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</si>
  <si>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</si>
  <si>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</si>
  <si>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</si>
  <si>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</si>
  <si>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</si>
  <si>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</si>
  <si>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</si>
  <si>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</si>
  <si>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</si>
  <si>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</si>
  <si>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</si>
  <si>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</si>
  <si>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</si>
  <si>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</si>
  <si>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</si>
  <si>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</si>
  <si>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</si>
  <si>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</si>
  <si>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</si>
  <si>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</si>
  <si>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</si>
  <si>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</si>
  <si>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</si>
  <si>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</si>
  <si>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</si>
  <si>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</si>
  <si>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</si>
  <si>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</si>
  <si>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</si>
  <si>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</si>
  <si>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</si>
  <si>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</si>
  <si>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</si>
  <si>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</si>
  <si>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</si>
  <si>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</si>
  <si>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</si>
  <si>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</si>
  <si>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</si>
  <si>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</si>
  <si>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</si>
  <si>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</si>
  <si>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</si>
  <si>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</si>
  <si>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</si>
  <si>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</si>
  <si>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</si>
  <si>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</si>
  <si>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</si>
  <si>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</si>
  <si>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</si>
  <si>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</si>
  <si>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</si>
  <si>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</si>
  <si>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</si>
  <si>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</si>
  <si>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</si>
  <si>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</si>
  <si>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</si>
  <si>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</si>
  <si>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</si>
  <si>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</si>
  <si>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</si>
  <si>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</si>
  <si>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</si>
  <si>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</si>
  <si>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</si>
  <si>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</si>
  <si>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</si>
  <si>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</si>
  <si>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</si>
  <si>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</si>
  <si>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</si>
  <si>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</si>
  <si>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</si>
  <si>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</si>
  <si>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</si>
  <si>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</si>
  <si>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</si>
  <si>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</si>
  <si>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</si>
  <si>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</si>
  <si>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</si>
  <si>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</si>
  <si>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</si>
  <si>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</si>
  <si>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</si>
  <si>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</si>
  <si>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</si>
  <si>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</si>
  <si>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</si>
  <si>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</si>
  <si>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</si>
  <si>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</si>
  <si>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</si>
  <si>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</si>
  <si>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</si>
  <si>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</si>
  <si>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</si>
  <si>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</si>
  <si>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</si>
  <si>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</si>
  <si>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</si>
  <si>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</si>
  <si>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</si>
  <si>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</si>
  <si>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</si>
  <si>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</si>
  <si>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</si>
  <si>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</si>
  <si>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</si>
  <si>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</si>
  <si>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</si>
  <si>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</si>
  <si>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</si>
  <si>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</si>
  <si>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</si>
  <si>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</si>
  <si>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</si>
  <si>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</si>
  <si>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</si>
  <si>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</si>
  <si>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</si>
  <si>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</si>
  <si>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</si>
  <si>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</si>
  <si>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</si>
  <si>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</si>
  <si>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</si>
  <si>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</si>
  <si>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</si>
  <si>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</si>
  <si>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</si>
  <si>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</si>
  <si>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</si>
  <si>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</si>
  <si>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</si>
  <si>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</si>
  <si>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</si>
  <si>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</si>
  <si>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</si>
  <si>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</si>
  <si>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</si>
  <si>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</si>
  <si>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</si>
  <si>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</si>
  <si>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</si>
  <si>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</si>
  <si>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</si>
  <si>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</si>
  <si>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</si>
  <si>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</si>
  <si>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</si>
  <si>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</si>
  <si>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</si>
  <si>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</si>
  <si>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</si>
  <si>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</si>
  <si>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</si>
  <si>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</si>
  <si>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</si>
  <si>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</si>
  <si>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</si>
  <si>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</si>
  <si>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</si>
  <si>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</si>
  <si>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</si>
  <si>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</si>
  <si>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</si>
  <si>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</si>
  <si>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</si>
  <si>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</si>
  <si>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</si>
  <si>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</si>
  <si>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</si>
  <si>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</si>
  <si>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</si>
  <si>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</si>
  <si>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</si>
  <si>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</si>
  <si>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</si>
  <si>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</si>
  <si>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</si>
  <si>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</si>
  <si>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</si>
  <si>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</si>
  <si>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</si>
  <si>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</si>
  <si>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</si>
  <si>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</si>
  <si>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</si>
  <si>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</si>
  <si>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</si>
  <si>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</si>
  <si>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</si>
  <si>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</si>
  <si>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</si>
  <si>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</si>
  <si>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</si>
  <si>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</si>
  <si>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</si>
  <si>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</si>
  <si>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</si>
  <si>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</si>
  <si>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</si>
  <si>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</si>
  <si>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</si>
  <si>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</si>
  <si>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</si>
  <si>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</si>
  <si>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</si>
  <si>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</si>
  <si>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</si>
  <si>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</si>
  <si>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</si>
  <si>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</si>
  <si>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</si>
  <si>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</si>
  <si>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</si>
  <si>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</si>
  <si>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</si>
  <si>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</si>
  <si>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</si>
  <si>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</si>
  <si>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</si>
  <si>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</si>
  <si>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</si>
  <si>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</si>
  <si>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</si>
  <si>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</si>
  <si>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</si>
  <si>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</si>
  <si>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</si>
  <si>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</si>
  <si>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</si>
  <si>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</si>
  <si>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</si>
  <si>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</si>
  <si>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</si>
  <si>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</si>
  <si>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</si>
  <si>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</si>
  <si>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</si>
  <si>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</si>
  <si>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</si>
  <si>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</si>
  <si>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</si>
  <si>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</si>
  <si>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</si>
  <si>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</si>
  <si>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</si>
  <si>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</si>
  <si>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</si>
  <si>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</si>
  <si>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</si>
  <si>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</si>
  <si>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</si>
  <si>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</si>
  <si>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</si>
  <si>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</si>
  <si>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</si>
  <si>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</si>
  <si>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</si>
  <si>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</si>
  <si>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</si>
  <si>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</si>
  <si>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</si>
  <si>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</si>
  <si>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</si>
  <si>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</si>
  <si>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</si>
  <si>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</si>
  <si>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</si>
  <si>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</si>
  <si>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</si>
  <si>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</si>
  <si>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</si>
  <si>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</si>
  <si>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</si>
  <si>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</si>
  <si>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</si>
  <si>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</si>
  <si>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</si>
  <si>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</si>
  <si>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</si>
  <si>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</si>
  <si>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</si>
  <si>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</si>
  <si>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</si>
  <si>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</si>
  <si>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</si>
  <si>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</si>
  <si>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</si>
  <si>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</si>
  <si>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</si>
  <si>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</si>
  <si>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</si>
  <si>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</si>
  <si>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</si>
  <si>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</si>
  <si>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</si>
  <si>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</si>
  <si>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</si>
  <si>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</si>
  <si>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</si>
  <si>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</si>
  <si>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</si>
  <si>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</si>
  <si>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</si>
  <si>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</si>
  <si>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</si>
  <si>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</si>
  <si>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</si>
  <si>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</si>
  <si>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</si>
  <si>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</si>
  <si>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</si>
  <si>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</si>
  <si>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</si>
  <si>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</si>
  <si>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</si>
  <si>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</si>
  <si>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</si>
  <si>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</si>
  <si>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</si>
  <si>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</si>
  <si>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</si>
  <si>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</si>
  <si>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</si>
  <si>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</si>
  <si>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</si>
  <si>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</si>
  <si>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</si>
  <si>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</si>
  <si>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</si>
  <si>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</si>
  <si>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</si>
  <si>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</si>
  <si>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</si>
  <si>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</si>
  <si>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</si>
  <si>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</si>
  <si>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</si>
  <si>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</si>
  <si>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</si>
  <si>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</si>
  <si>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</si>
  <si>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</si>
  <si>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</si>
  <si>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</si>
  <si>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</si>
  <si>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</si>
  <si>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</si>
  <si>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</si>
  <si>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</si>
  <si>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</si>
  <si>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</si>
  <si>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</si>
  <si>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</si>
  <si>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</si>
  <si>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</si>
  <si>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</si>
  <si>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</si>
  <si>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</si>
  <si>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</si>
  <si>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</si>
  <si>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</si>
  <si>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</si>
  <si>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</si>
  <si>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</si>
  <si>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</si>
  <si>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</si>
  <si>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</si>
  <si>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</si>
  <si>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</si>
  <si>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</si>
  <si>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</si>
  <si>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</si>
  <si>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</si>
  <si>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</si>
  <si>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</si>
  <si>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</si>
  <si>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</si>
  <si>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</si>
  <si>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</si>
  <si>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</si>
  <si>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</si>
  <si>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</si>
  <si>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</si>
  <si>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</si>
  <si>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</si>
  <si>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</si>
  <si>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</si>
  <si>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</si>
  <si>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</si>
  <si>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</si>
  <si>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</si>
  <si>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</si>
  <si>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</si>
  <si>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</si>
  <si>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</si>
  <si>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</si>
  <si>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</si>
  <si>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</si>
  <si>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</si>
  <si>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</si>
  <si>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</si>
  <si>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</si>
  <si>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</si>
  <si>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</si>
  <si>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</si>
  <si>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</si>
  <si>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</si>
  <si>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</si>
  <si>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</si>
  <si>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</si>
  <si>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</si>
  <si>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</si>
  <si>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</si>
  <si>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</si>
  <si>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</si>
  <si>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</si>
  <si>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</si>
  <si>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</si>
  <si>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</si>
  <si>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</si>
  <si>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</si>
  <si>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</si>
  <si>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</si>
  <si>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</si>
  <si>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</si>
  <si>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</si>
  <si>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</si>
  <si>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</si>
  <si>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</si>
  <si>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</si>
  <si>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</si>
  <si>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</si>
  <si>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</si>
  <si>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</si>
  <si>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</si>
  <si>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</si>
  <si>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</si>
  <si>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</si>
  <si>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</si>
  <si>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</si>
  <si>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</si>
  <si>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</si>
  <si>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</si>
  <si>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</si>
  <si>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</si>
  <si>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</si>
  <si>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</si>
  <si>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</si>
  <si>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</si>
  <si>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</si>
  <si>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</si>
  <si>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</si>
  <si>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</si>
  <si>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</si>
  <si>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</si>
  <si>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</si>
  <si>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</si>
  <si>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</si>
  <si>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</si>
  <si>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</si>
  <si>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</si>
  <si>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</si>
  <si>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</si>
  <si>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</si>
  <si>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</si>
  <si>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</si>
  <si>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</si>
  <si>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</si>
  <si>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</si>
  <si>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</si>
  <si>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</si>
  <si>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</si>
  <si>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</si>
  <si>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</si>
  <si>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</si>
  <si>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</si>
  <si>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</si>
  <si>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</si>
  <si>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</si>
  <si>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</si>
  <si>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</si>
  <si>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</si>
  <si>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</si>
  <si>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</si>
  <si>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</si>
  <si>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</si>
  <si>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</si>
  <si>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</si>
  <si>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</si>
  <si>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</si>
  <si>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</si>
  <si>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</si>
  <si>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</si>
  <si>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</si>
  <si>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</si>
  <si>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</si>
  <si>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</si>
  <si>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</si>
  <si>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</si>
  <si>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</si>
  <si>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</si>
  <si>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</si>
  <si>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</si>
  <si>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</si>
  <si>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</si>
  <si>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</si>
  <si>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</si>
  <si>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</si>
  <si>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</si>
  <si>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</si>
  <si>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</si>
  <si>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</si>
  <si>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</si>
  <si>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</si>
  <si>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</si>
  <si>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</si>
  <si>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</si>
  <si>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</si>
  <si>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</si>
  <si>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</si>
  <si>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</si>
  <si>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</si>
  <si>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</si>
  <si>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</si>
  <si>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</si>
  <si>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</si>
  <si>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</si>
  <si>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</si>
  <si>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</si>
  <si>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</si>
  <si>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</si>
  <si>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</si>
  <si>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</si>
  <si>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</si>
  <si>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</si>
  <si>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</si>
  <si>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</si>
  <si>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</si>
  <si>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</si>
  <si>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</si>
  <si>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</si>
  <si>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</si>
  <si>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</si>
  <si>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</si>
  <si>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</si>
  <si>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</si>
  <si>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</si>
  <si>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</si>
  <si>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</si>
  <si>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</si>
  <si>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</si>
  <si>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</si>
  <si>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</si>
  <si>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</si>
  <si>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</si>
  <si>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</si>
  <si>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</si>
  <si>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</si>
  <si>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</si>
  <si>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</si>
  <si>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</si>
  <si>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</si>
  <si>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</si>
  <si>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</si>
  <si>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</si>
  <si>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</si>
  <si>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</si>
  <si>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</si>
  <si>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</si>
  <si>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</si>
  <si>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</si>
  <si>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</si>
  <si>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</si>
  <si>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</si>
  <si>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</si>
  <si>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</si>
  <si>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</si>
  <si>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</si>
  <si>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</si>
  <si>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</si>
  <si>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</si>
  <si>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</si>
  <si>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</si>
  <si>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</si>
  <si>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</si>
  <si>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</si>
  <si>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</si>
  <si>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</si>
  <si>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</si>
  <si>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</si>
  <si>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</si>
  <si>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</si>
  <si>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</si>
  <si>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</si>
  <si>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</si>
  <si>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</si>
  <si>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</si>
  <si>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</si>
  <si>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</si>
  <si>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</si>
  <si>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</si>
  <si>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</si>
  <si>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</si>
  <si>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</si>
  <si>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</si>
  <si>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</si>
  <si>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</si>
  <si>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</si>
  <si>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</si>
  <si>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</si>
  <si>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</si>
  <si>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</si>
  <si>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</si>
  <si>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</si>
  <si>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</si>
  <si>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</si>
  <si>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</si>
  <si>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</si>
  <si>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</si>
  <si>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</si>
  <si>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</si>
  <si>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</si>
  <si>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</si>
  <si>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</si>
  <si>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</si>
  <si>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</si>
  <si>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</si>
  <si>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</si>
  <si>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</si>
  <si>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</si>
  <si>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</si>
  <si>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</si>
  <si>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</si>
  <si>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</si>
  <si>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</si>
  <si>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</si>
  <si>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</si>
  <si>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</si>
  <si>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</si>
  <si>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</si>
  <si>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</si>
  <si>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</si>
  <si>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</si>
  <si>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</si>
  <si>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</si>
  <si>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</si>
  <si>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</si>
  <si>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</si>
  <si>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</si>
  <si>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</si>
  <si>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</si>
  <si>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</si>
  <si>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</si>
  <si>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</si>
  <si>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</si>
  <si>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</si>
  <si>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</si>
  <si>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</si>
  <si>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</si>
  <si>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</si>
  <si>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</si>
  <si>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</si>
  <si>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</si>
  <si>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</si>
  <si>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</si>
  <si>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</si>
  <si>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</si>
  <si>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</si>
  <si>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</si>
  <si>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</si>
  <si>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</si>
  <si>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</si>
  <si>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</si>
  <si>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</si>
  <si>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</si>
  <si>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</si>
  <si>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</si>
  <si>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</si>
  <si>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</si>
  <si>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</si>
  <si>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</si>
  <si>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</si>
  <si>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</si>
  <si>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</si>
  <si>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</si>
  <si>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</si>
  <si>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</si>
  <si>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</si>
  <si>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</si>
  <si>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</si>
  <si>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</si>
  <si>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</si>
  <si>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</si>
  <si>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</si>
  <si>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</si>
  <si>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</si>
  <si>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</si>
  <si>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</si>
  <si>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</si>
  <si>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</si>
  <si>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</si>
  <si>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</si>
  <si>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</si>
  <si>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</si>
  <si>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</si>
  <si>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</si>
  <si>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</si>
  <si>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</si>
  <si>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</si>
  <si>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</si>
  <si>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</si>
  <si>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</si>
  <si>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</si>
  <si>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</si>
  <si>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</si>
  <si>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</si>
  <si>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</si>
  <si>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</si>
  <si>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</si>
  <si>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</si>
  <si>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</si>
  <si>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</si>
  <si>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</si>
  <si>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</si>
  <si>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</si>
  <si>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</si>
  <si>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</si>
  <si>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</si>
  <si>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</si>
  <si>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</si>
  <si>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</si>
  <si>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</si>
  <si>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</si>
  <si>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</si>
  <si>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</si>
  <si>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</si>
  <si>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</si>
  <si>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</si>
  <si>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</si>
  <si>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</si>
  <si>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</si>
  <si>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</si>
  <si>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</si>
  <si>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</si>
  <si>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</si>
  <si>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</si>
  <si>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</si>
  <si>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</si>
  <si>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</si>
  <si>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</si>
  <si>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</si>
  <si>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</si>
  <si>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</si>
  <si>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</si>
  <si>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</si>
  <si>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</si>
  <si>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</si>
  <si>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</si>
  <si>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</si>
  <si>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</si>
  <si>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</si>
  <si>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</si>
  <si>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</si>
  <si>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</si>
  <si>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</si>
  <si>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</si>
  <si>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</si>
  <si>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</si>
  <si>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</si>
  <si>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</si>
  <si>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</si>
  <si>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</si>
  <si>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</si>
  <si>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</si>
  <si>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</si>
  <si>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</si>
  <si>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</si>
  <si>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</si>
  <si>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</si>
  <si>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</si>
  <si>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</si>
  <si>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</si>
  <si>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</si>
  <si>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</si>
  <si>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</si>
  <si>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</si>
  <si>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</si>
  <si>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</si>
  <si>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</si>
  <si>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</si>
  <si>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</si>
  <si>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</si>
  <si>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</si>
  <si>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</si>
  <si>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</si>
  <si>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</si>
  <si>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</si>
  <si>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</si>
  <si>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</si>
  <si>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</si>
  <si>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</si>
  <si>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</si>
  <si>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</si>
  <si>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</si>
  <si>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</si>
  <si>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</si>
  <si>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</si>
  <si>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</si>
  <si>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</si>
  <si>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</si>
  <si>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</si>
  <si>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</si>
  <si>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</si>
  <si>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</si>
  <si>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</si>
  <si>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</si>
  <si>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</si>
  <si>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</si>
  <si>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</si>
  <si>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</si>
  <si>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</si>
  <si>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</si>
  <si>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</si>
  <si>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</si>
  <si>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</si>
  <si>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</si>
  <si>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</si>
  <si>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</si>
  <si>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</si>
  <si>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</si>
  <si>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</si>
  <si>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</si>
  <si>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</si>
  <si>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</si>
  <si>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</si>
  <si>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</si>
  <si>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</si>
  <si>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</si>
  <si>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</si>
  <si>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</si>
  <si>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</si>
  <si>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</si>
  <si>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</si>
  <si>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</si>
  <si>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</si>
  <si>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</si>
  <si>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</si>
  <si>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</si>
  <si>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</si>
  <si>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</si>
  <si>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</si>
  <si>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</si>
  <si>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</si>
  <si>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</si>
  <si>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</si>
  <si>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</si>
  <si>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</si>
  <si>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</si>
  <si>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</si>
  <si>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</si>
  <si>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</si>
  <si>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</si>
  <si>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</si>
  <si>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</si>
  <si>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</si>
  <si>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</si>
  <si>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</si>
  <si>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</si>
  <si>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</si>
  <si>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</si>
  <si>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</si>
  <si>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</si>
  <si>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</si>
  <si>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</si>
  <si>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</si>
  <si>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</si>
  <si>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</si>
  <si>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</si>
  <si>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</si>
  <si>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</si>
  <si>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</si>
  <si>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</si>
  <si>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</si>
  <si>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</si>
  <si>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</si>
  <si>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</si>
  <si>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</si>
  <si>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</si>
  <si>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</si>
  <si>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</si>
  <si>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</si>
  <si>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</si>
  <si>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</si>
  <si>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</si>
  <si>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</si>
  <si>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</si>
  <si>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</si>
  <si>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</si>
  <si>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</si>
  <si>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</si>
  <si>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</si>
  <si>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</si>
  <si>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</si>
  <si>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</si>
  <si>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</si>
  <si>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</si>
  <si>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</si>
  <si>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</si>
  <si>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</si>
  <si>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</si>
  <si>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</si>
  <si>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</si>
  <si>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</si>
  <si>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</si>
  <si>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</si>
  <si>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</si>
  <si>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</si>
  <si>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</si>
  <si>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</si>
  <si>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</si>
  <si>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</si>
  <si>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</si>
  <si>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</si>
  <si>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</si>
  <si>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</si>
  <si>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</si>
  <si>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</si>
  <si>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</si>
  <si>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</si>
  <si>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</si>
  <si>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</si>
  <si>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</si>
  <si>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</si>
  <si>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</si>
  <si>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</si>
  <si>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</si>
  <si>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</si>
  <si>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</si>
  <si>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</si>
  <si>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</si>
  <si>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</si>
  <si>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</si>
  <si>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</si>
  <si>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</si>
  <si>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</si>
  <si>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</si>
  <si>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</si>
  <si>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</si>
  <si>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</si>
  <si>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</si>
  <si>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</si>
  <si>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</si>
  <si>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</si>
  <si>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</si>
  <si>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</si>
  <si>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</si>
  <si>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</si>
  <si>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</si>
  <si>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</si>
  <si>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</si>
  <si>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</si>
  <si>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</si>
  <si>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</si>
  <si>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</si>
  <si>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</si>
  <si>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</si>
  <si>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</si>
  <si>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</si>
  <si>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</si>
  <si>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</si>
  <si>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</si>
  <si>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</si>
  <si>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</si>
  <si>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</si>
  <si>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</si>
  <si>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</si>
  <si>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</si>
  <si>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</si>
  <si>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</si>
  <si>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</si>
  <si>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</si>
  <si>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</si>
  <si>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</si>
  <si>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</si>
  <si>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</si>
  <si>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</si>
  <si>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</si>
  <si>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</si>
  <si>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</si>
  <si>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</si>
  <si>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</si>
  <si>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</si>
  <si>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</si>
  <si>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</si>
  <si>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</si>
  <si>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</si>
  <si>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</si>
  <si>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</si>
  <si>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</si>
  <si>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</si>
  <si>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</si>
  <si>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</si>
  <si>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</si>
  <si>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</si>
  <si>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</si>
  <si>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</si>
  <si>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</si>
  <si>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</si>
  <si>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</si>
  <si>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</si>
  <si>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</si>
  <si>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</si>
  <si>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</si>
  <si>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</si>
  <si>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</si>
  <si>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</si>
  <si>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</si>
  <si>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</si>
  <si>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</si>
  <si>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</si>
  <si>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</si>
  <si>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</si>
  <si>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</si>
  <si>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</si>
  <si>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</si>
  <si>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</si>
  <si>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</si>
  <si>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</si>
  <si>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</si>
  <si>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</si>
  <si>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</si>
  <si>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</si>
  <si>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</si>
  <si>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</si>
  <si>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</si>
  <si>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</si>
  <si>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</si>
  <si>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</si>
  <si>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</si>
  <si>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</si>
  <si>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</si>
  <si>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</si>
  <si>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</si>
  <si>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</si>
  <si>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</si>
  <si>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</si>
  <si>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</si>
  <si>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</si>
  <si>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</si>
  <si>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</si>
  <si>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</si>
  <si>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</si>
  <si>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</si>
  <si>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</si>
  <si>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</si>
  <si>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</si>
  <si>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</si>
  <si>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</si>
  <si>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</si>
  <si>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</si>
  <si>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</si>
  <si>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</si>
  <si>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</si>
  <si>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</si>
  <si>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</si>
  <si>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</si>
  <si>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</si>
  <si>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</si>
  <si>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</si>
  <si>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</si>
  <si>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</si>
  <si>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</si>
  <si>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</si>
  <si>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</si>
  <si>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</si>
  <si>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</si>
  <si>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</si>
  <si>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</si>
  <si>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</si>
  <si>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</si>
  <si>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</si>
  <si>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</si>
  <si>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</si>
  <si>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</si>
  <si>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</si>
  <si>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</si>
  <si>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</si>
  <si>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</si>
  <si>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</si>
  <si>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</si>
  <si>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</si>
  <si>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</si>
  <si>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</si>
  <si>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</si>
  <si>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</si>
  <si>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</si>
  <si>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</si>
  <si>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</si>
  <si>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</si>
  <si>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</si>
  <si>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</si>
  <si>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</si>
  <si>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</si>
  <si>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</si>
  <si>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</si>
  <si>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</si>
  <si>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</si>
  <si>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</si>
  <si>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</si>
  <si>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</si>
  <si>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</si>
  <si>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</si>
  <si>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</si>
  <si>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</si>
  <si>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</si>
  <si>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</si>
  <si>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</si>
  <si>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</si>
  <si>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</si>
  <si>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</si>
  <si>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</si>
  <si>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</si>
  <si>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</si>
  <si>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</si>
  <si>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</si>
  <si>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</si>
  <si>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</si>
  <si>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</si>
  <si>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</si>
  <si>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</si>
  <si>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</si>
  <si>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</si>
  <si>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</si>
  <si>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</si>
  <si>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</si>
  <si>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</si>
  <si>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</si>
  <si>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</si>
  <si>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</si>
  <si>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</si>
  <si>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</si>
  <si>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</si>
  <si>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</si>
  <si>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</si>
  <si>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</si>
  <si>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</si>
  <si>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</si>
  <si>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</si>
  <si>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</si>
  <si>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</si>
  <si>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</si>
  <si>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</si>
  <si>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</si>
  <si>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</si>
  <si>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</si>
  <si>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</si>
  <si>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</si>
  <si>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</si>
  <si>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</si>
  <si>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</si>
  <si>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</si>
  <si>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</si>
  <si>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</si>
  <si>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</si>
  <si>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</si>
  <si>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</si>
  <si>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</si>
  <si>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</si>
  <si>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</si>
  <si>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</si>
  <si>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</si>
  <si>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</si>
  <si>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</si>
  <si>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</si>
  <si>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</si>
  <si>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</si>
  <si>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</si>
  <si>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</si>
  <si>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</si>
  <si>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</si>
  <si>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</si>
  <si>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</si>
  <si>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</si>
  <si>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</si>
  <si>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</si>
  <si>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</si>
  <si>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</si>
  <si>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</si>
  <si>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</si>
  <si>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</si>
  <si>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</si>
  <si>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</si>
  <si>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</si>
  <si>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</si>
  <si>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</si>
  <si>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</si>
  <si>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</si>
  <si>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</si>
  <si>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</si>
  <si>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</si>
  <si>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</si>
  <si>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</si>
  <si>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</si>
  <si>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</si>
  <si>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</si>
  <si>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</si>
  <si>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</si>
  <si>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</si>
  <si>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</si>
  <si>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</si>
  <si>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</si>
  <si>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</si>
  <si>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</si>
  <si>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</si>
  <si>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</si>
  <si>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</si>
  <si>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</si>
  <si>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</si>
  <si>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</si>
  <si>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</si>
  <si>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</si>
  <si>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</si>
  <si>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</si>
  <si>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</si>
  <si>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</si>
  <si>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</si>
  <si>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</si>
  <si>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</si>
  <si>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</si>
  <si>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</si>
  <si>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</si>
  <si>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</si>
  <si>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</si>
  <si>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</si>
  <si>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</si>
  <si>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</si>
  <si>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</si>
  <si>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</si>
  <si>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</si>
  <si>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</si>
  <si>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</si>
  <si>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</si>
  <si>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</si>
  <si>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</si>
  <si>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</si>
  <si>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</si>
  <si>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</si>
  <si>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</si>
  <si>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</si>
  <si>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</si>
  <si>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</si>
  <si>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</si>
  <si>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</si>
  <si>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</si>
  <si>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</si>
  <si>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</si>
  <si>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</si>
  <si>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</si>
  <si>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</si>
  <si>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</si>
  <si>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</si>
  <si>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</si>
  <si>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</si>
  <si>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</si>
  <si>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</si>
  <si>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</si>
  <si>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</si>
  <si>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</si>
  <si>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</si>
  <si>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</si>
  <si>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</si>
  <si>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</si>
  <si>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</si>
  <si>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</si>
  <si>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</si>
  <si>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</si>
  <si>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</si>
  <si>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</si>
  <si>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</si>
  <si>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</si>
  <si>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</si>
  <si>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</si>
  <si>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</si>
  <si>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</si>
  <si>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</si>
  <si>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</si>
  <si>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</si>
  <si>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</si>
  <si>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</si>
  <si>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</si>
  <si>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</si>
  <si>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</si>
  <si>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</si>
  <si>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</si>
  <si>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</si>
  <si>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</si>
  <si>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</si>
  <si>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</si>
  <si>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</si>
  <si>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</si>
  <si>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</si>
  <si>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</si>
  <si>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</si>
  <si>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</si>
  <si>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</si>
  <si>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</si>
  <si>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</si>
  <si>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</si>
  <si>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</si>
  <si>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</si>
  <si>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</si>
  <si>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</si>
  <si>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</si>
  <si>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</si>
  <si>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</si>
  <si>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</si>
  <si>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</si>
  <si>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</si>
  <si>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</si>
  <si>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</si>
  <si>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</si>
  <si>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</si>
  <si>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</si>
  <si>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</si>
  <si>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</si>
  <si>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</si>
  <si>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</si>
  <si>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</si>
  <si>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</si>
  <si>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</si>
  <si>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</si>
  <si>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</si>
  <si>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</si>
  <si>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</si>
  <si>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</si>
  <si>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</si>
  <si>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</si>
  <si>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</si>
  <si>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</si>
  <si>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</si>
  <si>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</si>
  <si>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</si>
  <si>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</si>
  <si>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</si>
  <si>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</si>
  <si>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</si>
  <si>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</si>
  <si>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</si>
  <si>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</si>
  <si>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</si>
  <si>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</si>
  <si>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</si>
  <si>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</si>
  <si>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</si>
  <si>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</si>
  <si>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</si>
  <si>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</si>
  <si>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</si>
  <si>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</si>
  <si>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</si>
  <si>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</si>
  <si>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</si>
  <si>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</si>
  <si>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</si>
  <si>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</si>
  <si>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</si>
  <si>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</si>
  <si>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</si>
  <si>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</si>
  <si>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</si>
  <si>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</si>
  <si>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</si>
  <si>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</si>
  <si>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</si>
  <si>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</si>
  <si>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</si>
  <si>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</si>
  <si>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</si>
  <si>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</si>
  <si>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</si>
  <si>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</si>
  <si>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</si>
  <si>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</si>
  <si>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</si>
  <si>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</si>
  <si>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</si>
  <si>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</si>
  <si>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</si>
  <si>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</si>
  <si>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</si>
  <si>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</si>
  <si>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</si>
  <si>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</si>
  <si>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</si>
  <si>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</si>
  <si>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</si>
  <si>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</si>
  <si>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</si>
  <si>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</si>
  <si>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</si>
  <si>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</si>
  <si>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</si>
  <si>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</si>
  <si>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</si>
  <si>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</si>
  <si>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</si>
  <si>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</si>
  <si>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</si>
  <si>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</si>
  <si>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</si>
  <si>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</si>
  <si>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</si>
  <si>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</si>
  <si>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</si>
  <si>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</si>
  <si>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</si>
  <si>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</si>
  <si>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</si>
  <si>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</si>
  <si>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</si>
  <si>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</si>
  <si>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</si>
  <si>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</si>
  <si>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</si>
  <si>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</si>
  <si>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</si>
  <si>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</si>
  <si>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</si>
  <si>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</si>
  <si>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</si>
  <si>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</si>
  <si>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</si>
  <si>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</si>
  <si>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</si>
  <si>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</si>
  <si>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</si>
  <si>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</si>
  <si>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</si>
  <si>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</si>
  <si>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</si>
  <si>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</si>
  <si>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</si>
  <si>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</si>
  <si>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</si>
  <si>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</si>
  <si>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</si>
  <si>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</si>
  <si>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</si>
  <si>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</si>
  <si>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</si>
  <si>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</si>
  <si>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</si>
  <si>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</si>
  <si>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</si>
  <si>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</si>
  <si>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</si>
  <si>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</si>
  <si>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</si>
  <si>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</si>
  <si>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</si>
  <si>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</si>
  <si>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</si>
  <si>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</si>
  <si>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</si>
  <si>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</si>
  <si>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</si>
  <si>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</si>
  <si>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</si>
  <si>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</si>
  <si>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</si>
  <si>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</si>
  <si>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</si>
  <si>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</si>
  <si>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</si>
  <si>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</si>
  <si>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</si>
  <si>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</si>
  <si>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</si>
  <si>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</si>
  <si>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</si>
  <si>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</si>
  <si>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</si>
  <si>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</si>
  <si>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</si>
  <si>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</si>
  <si>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</si>
  <si>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</si>
  <si>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</si>
  <si>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</si>
  <si>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</si>
  <si>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</si>
  <si>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</si>
  <si>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</si>
  <si>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</si>
  <si>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</si>
  <si>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</si>
  <si>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</si>
  <si>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</si>
  <si>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</si>
  <si>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</si>
  <si>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</si>
  <si>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</si>
  <si>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</si>
  <si>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</si>
  <si>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</si>
  <si>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</si>
  <si>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</si>
  <si>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</si>
  <si>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</si>
  <si>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</si>
  <si>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</si>
  <si>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</si>
  <si>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</si>
  <si>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</si>
  <si>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</si>
  <si>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</si>
  <si>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</si>
  <si>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</si>
  <si>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</si>
  <si>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</si>
  <si>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</si>
  <si>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</si>
  <si>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</si>
  <si>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</si>
  <si>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</si>
  <si>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</si>
  <si>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</si>
  <si>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</si>
  <si>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</si>
  <si>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</si>
  <si>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</si>
  <si>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</si>
  <si>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</si>
  <si>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</si>
  <si>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</si>
  <si>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</si>
  <si>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</si>
  <si>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</si>
  <si>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</si>
  <si>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</si>
  <si>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</si>
  <si>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</si>
  <si>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</si>
  <si>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</si>
  <si>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</si>
  <si>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</si>
  <si>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</si>
  <si>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</si>
  <si>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</si>
  <si>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</si>
  <si>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</si>
  <si>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</si>
  <si>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</si>
  <si>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</si>
  <si>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</si>
  <si>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</si>
  <si>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</si>
  <si>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</si>
  <si>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</si>
  <si>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</si>
  <si>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</si>
  <si>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</si>
  <si>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</si>
  <si>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</si>
  <si>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</si>
  <si>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</si>
  <si>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</si>
  <si>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</si>
  <si>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</si>
  <si>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</si>
  <si>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</si>
  <si>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</si>
  <si>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</si>
  <si>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</si>
  <si>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</si>
  <si>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</si>
  <si>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</si>
  <si>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</si>
  <si>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</si>
  <si>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</si>
  <si>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</si>
  <si>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</si>
  <si>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</si>
  <si>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</si>
  <si>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</si>
  <si>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</si>
  <si>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</si>
  <si>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</si>
  <si>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</si>
  <si>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</si>
  <si>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</si>
  <si>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</si>
  <si>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</si>
  <si>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</si>
  <si>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</si>
  <si>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</si>
  <si>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</si>
  <si>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</si>
  <si>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</si>
  <si>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</si>
  <si>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</si>
  <si>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</si>
  <si>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</si>
  <si>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</si>
  <si>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</si>
  <si>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</si>
  <si>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</si>
  <si>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</si>
  <si>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</si>
  <si>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</si>
  <si>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</si>
  <si>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</si>
  <si>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</si>
  <si>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</si>
  <si>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</si>
  <si>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</si>
  <si>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</si>
  <si>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</si>
  <si>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</si>
  <si>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</si>
  <si>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</si>
  <si>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</si>
  <si>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</si>
  <si>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</si>
  <si>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</si>
  <si>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</si>
  <si>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</si>
  <si>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</si>
  <si>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</si>
  <si>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</si>
  <si>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</si>
  <si>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</si>
  <si>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</si>
  <si>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</si>
  <si>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</si>
  <si>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</si>
  <si>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</si>
  <si>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</si>
  <si>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</si>
  <si>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</si>
  <si>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</si>
  <si>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</si>
  <si>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</si>
  <si>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</si>
  <si>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</si>
  <si>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</si>
  <si>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</si>
  <si>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</si>
  <si>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</si>
  <si>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</si>
  <si>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</si>
  <si>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</si>
  <si>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</si>
  <si>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</si>
  <si>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</si>
  <si>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</si>
  <si>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</si>
  <si>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</si>
  <si>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</si>
  <si>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</si>
  <si>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</si>
  <si>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</si>
  <si>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</si>
  <si>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</si>
  <si>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</si>
  <si>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</si>
  <si>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</si>
  <si>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</si>
  <si>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</si>
  <si>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</si>
  <si>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</si>
  <si>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</si>
  <si>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</si>
  <si>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</si>
  <si>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</si>
  <si>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</si>
  <si>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</si>
  <si>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</si>
  <si>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</si>
  <si>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</si>
  <si>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</si>
  <si>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</si>
  <si>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</si>
  <si>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</si>
  <si>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</si>
  <si>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</si>
  <si>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</si>
  <si>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</si>
  <si>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</si>
  <si>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</si>
  <si>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</si>
  <si>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</si>
  <si>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</si>
  <si>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</si>
  <si>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</si>
  <si>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</si>
  <si>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</si>
  <si>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</si>
  <si>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</si>
  <si>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</si>
  <si>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</si>
  <si>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</si>
  <si>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</si>
  <si>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</si>
  <si>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</si>
  <si>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</si>
  <si>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</si>
  <si>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</si>
  <si>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</si>
  <si>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</si>
  <si>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</si>
  <si>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</si>
  <si>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</si>
  <si>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</si>
  <si>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</si>
  <si>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</si>
  <si>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</si>
  <si>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</si>
  <si>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</si>
  <si>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</si>
  <si>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</si>
  <si>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</si>
  <si>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</si>
  <si>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</si>
  <si>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</si>
  <si>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</si>
  <si>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</si>
  <si>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</si>
  <si>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</si>
  <si>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</si>
  <si>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</si>
  <si>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</si>
  <si>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</si>
  <si>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</si>
  <si>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</si>
  <si>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</si>
  <si>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</si>
  <si>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</si>
  <si>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</si>
  <si>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</si>
  <si>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</si>
  <si>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</si>
  <si>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</si>
  <si>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</si>
  <si>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</si>
  <si>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</si>
  <si>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</si>
  <si>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</si>
  <si>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</si>
  <si>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</si>
  <si>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</si>
  <si>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</si>
  <si>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</si>
  <si>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</si>
  <si>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</si>
  <si>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</si>
  <si>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</si>
  <si>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</si>
  <si>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</si>
  <si>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</si>
  <si>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</si>
  <si>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</si>
  <si>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</si>
  <si>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</si>
  <si>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</si>
  <si>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</si>
  <si>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</si>
  <si>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</si>
  <si>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</si>
  <si>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</si>
  <si>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</si>
  <si>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</si>
  <si>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</si>
  <si>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</si>
  <si>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</si>
  <si>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</si>
  <si>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</si>
  <si>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</si>
  <si>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</si>
  <si>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</si>
  <si>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</si>
  <si>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</si>
  <si>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</si>
  <si>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</si>
  <si>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</si>
  <si>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</si>
  <si>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</si>
  <si>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</si>
  <si>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</si>
  <si>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</si>
  <si>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</si>
  <si>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</si>
  <si>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</si>
  <si>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</si>
  <si>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</si>
  <si>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</si>
  <si>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</si>
  <si>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</si>
  <si>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</si>
  <si>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</si>
  <si>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</si>
  <si>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</si>
  <si>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</si>
  <si>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</si>
  <si>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</si>
  <si>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</si>
  <si>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</si>
  <si>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</si>
  <si>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</si>
  <si>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</si>
  <si>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</si>
  <si>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</si>
  <si>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</si>
  <si>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</si>
  <si>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</si>
  <si>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</si>
  <si>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</si>
  <si>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</si>
  <si>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</si>
  <si>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</si>
  <si>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</si>
  <si>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</si>
  <si>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</si>
  <si>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</si>
  <si>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</si>
  <si>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</si>
  <si>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</si>
  <si>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</si>
  <si>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</si>
  <si>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</si>
  <si>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</si>
  <si>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</si>
  <si>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</si>
  <si>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</si>
  <si>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</si>
  <si>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</si>
  <si>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</si>
  <si>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</si>
  <si>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</si>
  <si>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</si>
  <si>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</si>
  <si>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</si>
  <si>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</si>
  <si>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</si>
  <si>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</si>
  <si>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</si>
  <si>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</si>
  <si>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</si>
  <si>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</si>
  <si>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</si>
  <si>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</si>
  <si>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</si>
  <si>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</si>
  <si>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</si>
  <si>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</si>
  <si>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</si>
  <si>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</si>
  <si>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</si>
  <si>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</si>
  <si>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</si>
  <si>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</si>
  <si>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</si>
  <si>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</si>
  <si>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</si>
  <si>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</si>
  <si>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</si>
  <si>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</si>
  <si>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</si>
  <si>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</si>
  <si>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</si>
  <si>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</si>
  <si>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</si>
  <si>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</si>
  <si>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</si>
  <si>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</si>
  <si>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</si>
  <si>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</si>
  <si>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</si>
  <si>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</si>
  <si>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</si>
  <si>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</si>
  <si>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</si>
  <si>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</si>
  <si>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</si>
  <si>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</si>
  <si>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</si>
  <si>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</si>
  <si>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</si>
  <si>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</si>
  <si>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</si>
  <si>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</si>
  <si>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</si>
  <si>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</si>
  <si>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</si>
  <si>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</si>
  <si>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</si>
  <si>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</si>
  <si>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</si>
  <si>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</si>
  <si>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</si>
  <si>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</si>
  <si>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</si>
  <si>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</si>
  <si>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</si>
  <si>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</si>
  <si>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</si>
  <si>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</si>
  <si>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</si>
  <si>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</si>
  <si>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</si>
  <si>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</si>
  <si>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</si>
  <si>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</si>
  <si>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</si>
  <si>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</si>
  <si>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</si>
  <si>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</si>
  <si>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</si>
  <si>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</si>
  <si>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</si>
  <si>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</si>
  <si>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</si>
  <si>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</si>
  <si>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</si>
  <si>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</si>
  <si>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</si>
  <si>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</si>
  <si>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</si>
  <si>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</si>
  <si>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</si>
  <si>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</si>
  <si>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</si>
  <si>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</si>
  <si>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</si>
  <si>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</si>
  <si>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</si>
  <si>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</si>
  <si>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</si>
  <si>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</si>
  <si>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</si>
  <si>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</si>
  <si>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</si>
  <si>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</si>
  <si>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</si>
  <si>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</si>
  <si>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</si>
  <si>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</si>
  <si>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</si>
  <si>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</si>
  <si>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</si>
  <si>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</si>
  <si>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</si>
  <si>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</si>
  <si>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</si>
  <si>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</si>
  <si>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</si>
  <si>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</si>
  <si>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</si>
  <si>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</si>
  <si>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</si>
  <si>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</si>
  <si>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</si>
  <si>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</si>
  <si>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</si>
  <si>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</si>
  <si>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</si>
  <si>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</si>
  <si>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</si>
  <si>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</si>
  <si>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</si>
  <si>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</si>
  <si>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</si>
  <si>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</si>
  <si>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</si>
  <si>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</si>
  <si>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</si>
  <si>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</si>
  <si>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</si>
  <si>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</si>
  <si>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</si>
  <si>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</si>
  <si>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</si>
  <si>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</si>
  <si>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</si>
  <si>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</si>
  <si>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</si>
  <si>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</si>
  <si>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</si>
  <si>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</si>
  <si>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</si>
  <si>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</si>
  <si>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</si>
  <si>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</si>
  <si>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</si>
  <si>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</si>
  <si>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</si>
  <si>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</si>
  <si>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</si>
  <si>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</si>
  <si>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</si>
  <si>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</si>
  <si>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</si>
  <si>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</si>
  <si>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</si>
  <si>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</si>
  <si>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</si>
  <si>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</si>
  <si>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</si>
  <si>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</si>
  <si>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</si>
  <si>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</si>
  <si>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</si>
  <si>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</si>
  <si>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</si>
  <si>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</si>
  <si>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</si>
  <si>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</si>
  <si>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</si>
  <si>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</si>
  <si>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</si>
  <si>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</si>
  <si>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</si>
  <si>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</si>
  <si>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</si>
  <si>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</si>
  <si>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</si>
  <si>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</si>
  <si>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</si>
  <si>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</si>
  <si>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</si>
  <si>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</si>
  <si>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</si>
  <si>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</si>
  <si>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</si>
  <si>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</si>
  <si>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</si>
  <si>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</si>
  <si>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</si>
  <si>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</si>
  <si>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</si>
  <si>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</si>
  <si>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</si>
  <si>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</si>
  <si>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</si>
  <si>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</si>
  <si>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</si>
  <si>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</si>
  <si>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</si>
  <si>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</si>
  <si>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</si>
  <si>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</si>
  <si>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</si>
  <si>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</si>
  <si>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</si>
  <si>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</si>
  <si>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</si>
  <si>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</si>
  <si>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</si>
  <si>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</si>
  <si>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</si>
  <si>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</si>
  <si>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</si>
  <si>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</si>
  <si>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</si>
  <si>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</si>
  <si>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</si>
  <si>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</si>
  <si>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</si>
  <si>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</si>
  <si>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</si>
  <si>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</si>
  <si>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</si>
  <si>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</si>
  <si>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</si>
  <si>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</si>
  <si>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</si>
  <si>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</si>
  <si>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</si>
  <si>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</si>
  <si>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</si>
  <si>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</si>
  <si>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</si>
  <si>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</si>
  <si>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</si>
  <si>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</si>
  <si>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</si>
  <si>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</si>
  <si>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</si>
  <si>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</si>
  <si>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</si>
  <si>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</si>
  <si>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</si>
  <si>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</si>
  <si>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</si>
  <si>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</si>
  <si>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</si>
  <si>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</si>
  <si>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</si>
  <si>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</si>
  <si>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</si>
  <si>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</si>
  <si>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</si>
  <si>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</si>
  <si>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</si>
  <si>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</si>
  <si>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</si>
  <si>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</si>
  <si>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</si>
  <si>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</si>
  <si>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</si>
  <si>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</si>
  <si>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</si>
  <si>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</si>
  <si>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</si>
  <si>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</si>
  <si>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</si>
  <si>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</si>
  <si>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</si>
  <si>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</si>
  <si>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</si>
  <si>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</si>
  <si>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</si>
  <si>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</si>
  <si>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</si>
  <si>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</si>
  <si>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</si>
  <si>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</si>
  <si>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</si>
  <si>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</si>
  <si>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</si>
  <si>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</si>
  <si>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</si>
  <si>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</si>
  <si>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</si>
  <si>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</si>
  <si>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</si>
  <si>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</si>
  <si>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</si>
  <si>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</si>
  <si>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</si>
  <si>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</si>
  <si>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</si>
  <si>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</si>
  <si>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</si>
  <si>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</si>
  <si>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</si>
  <si>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</si>
  <si>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</si>
  <si>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</si>
  <si>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</si>
  <si>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</si>
  <si>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</si>
  <si>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</si>
  <si>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</si>
  <si>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</si>
  <si>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</si>
  <si>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</si>
  <si>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</si>
  <si>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</si>
  <si>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</si>
  <si>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</si>
  <si>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</si>
  <si>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</si>
  <si>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</si>
  <si>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</si>
  <si>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</si>
  <si>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</si>
  <si>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</si>
  <si>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</si>
  <si>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</si>
  <si>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</si>
  <si>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</si>
  <si>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</si>
  <si>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</si>
  <si>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</si>
  <si>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</si>
  <si>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</si>
  <si>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</si>
  <si>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</si>
  <si>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</si>
  <si>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</si>
  <si>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</si>
  <si>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</si>
  <si>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</si>
  <si>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</si>
  <si>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</si>
  <si>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</si>
  <si>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</si>
  <si>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</si>
  <si>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</si>
  <si>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</si>
  <si>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</si>
  <si>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</si>
  <si>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</si>
  <si>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</si>
  <si>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</si>
  <si>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</si>
  <si>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</si>
  <si>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</si>
  <si>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</si>
  <si>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</si>
  <si>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</si>
  <si>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</si>
  <si>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</si>
  <si>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</si>
  <si>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</si>
  <si>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</si>
  <si>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</si>
  <si>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</si>
  <si>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</si>
  <si>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</si>
  <si>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</si>
  <si>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</si>
  <si>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</si>
  <si>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</si>
  <si>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</si>
  <si>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</si>
  <si>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</si>
  <si>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</si>
  <si>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</si>
  <si>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</si>
  <si>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</si>
  <si>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</si>
  <si>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</si>
  <si>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</si>
  <si>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</si>
  <si>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</si>
  <si>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</si>
  <si>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</si>
  <si>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</si>
  <si>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</si>
  <si>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</si>
  <si>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</si>
  <si>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</si>
  <si>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</si>
  <si>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</si>
  <si>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</si>
  <si>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</si>
  <si>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</si>
  <si>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</si>
  <si>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</si>
  <si>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</si>
  <si>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</si>
  <si>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</si>
  <si>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</si>
  <si>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</si>
  <si>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</si>
  <si>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</si>
  <si>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</si>
  <si>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</si>
  <si>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</si>
  <si>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</si>
  <si>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</si>
  <si>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</si>
  <si>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</si>
  <si>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</si>
  <si>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</si>
  <si>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</si>
  <si>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</si>
  <si>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</si>
  <si>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</si>
  <si>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</si>
  <si>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</si>
  <si>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</si>
  <si>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</si>
  <si>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</si>
  <si>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</si>
  <si>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</si>
  <si>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</si>
  <si>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</si>
  <si>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</si>
  <si>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</si>
  <si>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</si>
  <si>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</si>
  <si>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</si>
  <si>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</si>
  <si>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</si>
  <si>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</si>
  <si>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</si>
  <si>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</si>
  <si>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</si>
  <si>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</si>
  <si>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</si>
  <si>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</si>
  <si>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</si>
  <si>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</si>
  <si>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</si>
  <si>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</si>
  <si>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</si>
  <si>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</si>
  <si>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</si>
  <si>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</si>
  <si>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</si>
  <si>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</si>
  <si>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</si>
  <si>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</si>
  <si>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</si>
  <si>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</si>
  <si>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</si>
  <si>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</si>
  <si>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</si>
  <si>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</si>
  <si>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</si>
  <si>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</si>
  <si>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</si>
  <si>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</si>
  <si>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</si>
  <si>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</si>
  <si>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</si>
  <si>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</si>
  <si>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</si>
  <si>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</si>
  <si>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</si>
  <si>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</si>
  <si>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</si>
  <si>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</si>
  <si>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</si>
  <si>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</si>
  <si>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</si>
  <si>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</si>
  <si>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</si>
  <si>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</si>
  <si>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</si>
  <si>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</si>
  <si>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</si>
  <si>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</si>
  <si>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</si>
  <si>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</si>
  <si>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</si>
  <si>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</si>
  <si>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</si>
  <si>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</si>
  <si>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</si>
  <si>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</si>
  <si>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</si>
  <si>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</si>
  <si>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</si>
  <si>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</si>
  <si>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</si>
  <si>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</si>
  <si>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</si>
  <si>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</si>
  <si>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</si>
  <si>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</si>
  <si>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</si>
  <si>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</si>
  <si>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</si>
  <si>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</si>
  <si>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</si>
  <si>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</si>
  <si>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</si>
  <si>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</si>
  <si>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</si>
  <si>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</si>
  <si>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</si>
  <si>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</si>
  <si>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</si>
  <si>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</si>
  <si>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</si>
  <si>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</si>
  <si>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</si>
  <si>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</si>
  <si>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</si>
  <si>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</si>
  <si>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</si>
  <si>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</si>
  <si>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</si>
  <si>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</si>
  <si>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</si>
  <si>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</si>
  <si>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</si>
  <si>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</si>
  <si>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</si>
  <si>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</si>
  <si>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</si>
  <si>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</si>
  <si>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</si>
  <si>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</si>
  <si>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</si>
  <si>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</si>
  <si>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</si>
  <si>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</si>
  <si>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</si>
  <si>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</si>
  <si>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</si>
  <si>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</si>
  <si>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</si>
  <si>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</si>
  <si>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</si>
  <si>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</si>
  <si>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</si>
  <si>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</si>
  <si>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</si>
  <si>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</si>
  <si>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</si>
  <si>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</si>
  <si>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</si>
  <si>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</si>
  <si>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</si>
  <si>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</si>
  <si>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</si>
  <si>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</si>
  <si>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</si>
  <si>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</si>
  <si>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</si>
  <si>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</si>
  <si>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</si>
  <si>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</si>
  <si>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</si>
  <si>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</si>
  <si>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</si>
  <si>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</si>
  <si>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</si>
  <si>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</si>
  <si>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</si>
  <si>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</si>
  <si>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</si>
  <si>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</si>
  <si>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</si>
  <si>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</si>
  <si>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</si>
  <si>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</si>
  <si>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</si>
  <si>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</si>
  <si>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</si>
  <si>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</si>
  <si>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</si>
  <si>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</si>
  <si>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</si>
  <si>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</si>
  <si>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</si>
  <si>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</si>
  <si>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</si>
  <si>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</si>
  <si>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</si>
  <si>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</si>
  <si>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</si>
  <si>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</si>
  <si>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</si>
  <si>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</si>
  <si>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</si>
  <si>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</si>
  <si>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</si>
  <si>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</si>
  <si>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</si>
  <si>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</si>
  <si>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</si>
  <si>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</si>
  <si>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</si>
  <si>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</si>
  <si>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</si>
  <si>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</si>
  <si>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</si>
  <si>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</si>
  <si>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</si>
  <si>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</si>
  <si>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</si>
  <si>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</si>
  <si>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</si>
  <si>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</si>
  <si>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</si>
  <si>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</si>
  <si>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</si>
  <si>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</si>
  <si>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</si>
  <si>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</si>
  <si>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</si>
  <si>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</si>
  <si>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</si>
  <si>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</si>
  <si>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</si>
  <si>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</si>
  <si>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</si>
  <si>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</si>
  <si>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</si>
  <si>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</si>
  <si>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</si>
  <si>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</si>
  <si>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</si>
  <si>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</si>
  <si>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</si>
  <si>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</si>
  <si>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</si>
  <si>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</si>
  <si>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</si>
  <si>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</si>
  <si>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</si>
  <si>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</si>
  <si>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</si>
  <si>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</si>
  <si>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</si>
  <si>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</si>
  <si>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</si>
  <si>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</si>
  <si>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</si>
  <si>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</si>
  <si>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</si>
  <si>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</si>
  <si>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</si>
  <si>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</si>
  <si>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</si>
  <si>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</si>
  <si>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</si>
  <si>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</si>
  <si>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</si>
  <si>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</si>
  <si>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</si>
  <si>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</si>
  <si>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</si>
  <si>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</si>
  <si>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</si>
  <si>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</si>
  <si>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</si>
  <si>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</si>
  <si>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</si>
  <si>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</si>
  <si>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</si>
  <si>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</si>
  <si>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</si>
  <si>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</si>
  <si>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</si>
  <si>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</si>
  <si>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</si>
  <si>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</si>
  <si>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</si>
  <si>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</si>
  <si>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</si>
  <si>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</si>
  <si>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</si>
  <si>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</si>
  <si>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</si>
  <si>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</si>
  <si>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</si>
  <si>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</si>
  <si>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</si>
  <si>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</si>
  <si>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</si>
  <si>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</si>
  <si>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</si>
  <si>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</si>
  <si>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</si>
  <si>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</si>
  <si>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</si>
  <si>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</si>
  <si>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</si>
  <si>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</si>
  <si>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</si>
  <si>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</si>
  <si>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</si>
  <si>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</si>
  <si>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</si>
  <si>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</si>
  <si>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</si>
  <si>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</si>
  <si>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</si>
  <si>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</si>
  <si>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</si>
  <si>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</si>
  <si>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</si>
  <si>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</si>
  <si>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</si>
  <si>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</si>
  <si>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</si>
  <si>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</si>
  <si>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</si>
  <si>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</si>
  <si>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</si>
  <si>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</si>
  <si>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</si>
  <si>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</si>
  <si>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</si>
  <si>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</si>
  <si>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</si>
  <si>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</si>
  <si>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</si>
  <si>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</si>
  <si>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</si>
  <si>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</si>
  <si>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</si>
  <si>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</si>
  <si>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</si>
  <si>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</si>
  <si>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</si>
  <si>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</si>
  <si>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</si>
  <si>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</si>
  <si>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</si>
  <si>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</si>
  <si>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</si>
  <si>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</si>
  <si>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</si>
  <si>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</si>
  <si>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</si>
  <si>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</si>
  <si>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</si>
  <si>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</si>
  <si>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</si>
  <si>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</si>
  <si>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</si>
  <si>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</si>
  <si>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</si>
  <si>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</si>
  <si>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</si>
  <si>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</si>
  <si>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</si>
  <si>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</si>
  <si>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</si>
  <si>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</si>
  <si>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</si>
  <si>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</si>
  <si>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</si>
  <si>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</si>
  <si>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</si>
  <si>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</si>
  <si>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</si>
  <si>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</si>
  <si>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</si>
  <si>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</si>
  <si>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</si>
  <si>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</si>
  <si>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</si>
  <si>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</si>
  <si>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</si>
  <si>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</si>
  <si>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</si>
  <si>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</si>
  <si>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</si>
  <si>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</si>
  <si>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</si>
  <si>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</si>
  <si>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</si>
  <si>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</si>
  <si>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</si>
  <si>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</si>
  <si>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</si>
  <si>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</si>
  <si>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</si>
  <si>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</si>
  <si>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</si>
  <si>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</si>
  <si>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</si>
  <si>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</si>
  <si>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</si>
  <si>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</si>
  <si>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</si>
  <si>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</si>
  <si>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</si>
  <si>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</si>
  <si>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</si>
  <si>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</si>
  <si>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</si>
  <si>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</si>
  <si>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</si>
  <si>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</si>
  <si>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</si>
  <si>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</si>
  <si>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</si>
  <si>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</si>
  <si>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</si>
  <si>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</si>
  <si>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</si>
  <si>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</si>
  <si>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</si>
  <si>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</si>
  <si>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</si>
  <si>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</si>
  <si>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</si>
  <si>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</si>
  <si>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</si>
  <si>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</si>
  <si>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</si>
  <si>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</si>
  <si>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</si>
  <si>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</si>
  <si>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</si>
  <si>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</si>
  <si>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</si>
  <si>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</si>
  <si>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</si>
  <si>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</si>
  <si>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</si>
  <si>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</si>
  <si>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</si>
  <si>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</si>
  <si>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</si>
  <si>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</si>
  <si>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</si>
  <si>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</si>
  <si>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</si>
  <si>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</si>
  <si>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</si>
  <si>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</si>
  <si>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</si>
  <si>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</si>
  <si>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</si>
  <si>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</si>
  <si>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</si>
  <si>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</si>
  <si>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</si>
  <si>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</si>
  <si>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</si>
  <si>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</si>
  <si>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</si>
  <si>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</si>
  <si>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</si>
  <si>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</si>
  <si>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</si>
  <si>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</si>
  <si>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</si>
  <si>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</si>
  <si>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</si>
  <si>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</si>
  <si>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</si>
  <si>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</si>
  <si>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</si>
  <si>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</si>
  <si>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</si>
  <si>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</si>
  <si>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</si>
  <si>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</si>
  <si>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</si>
  <si>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</si>
  <si>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</si>
  <si>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</si>
  <si>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</si>
  <si>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</si>
  <si>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</si>
  <si>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</si>
  <si>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</si>
  <si>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</si>
  <si>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</si>
  <si>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</si>
  <si>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</si>
  <si>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</si>
  <si>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</si>
  <si>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</si>
  <si>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</si>
  <si>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</si>
  <si>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</si>
  <si>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</si>
  <si>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</si>
  <si>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</si>
  <si>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</si>
  <si>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</si>
  <si>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</si>
  <si>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</si>
  <si>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</si>
  <si>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</si>
  <si>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</si>
  <si>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</si>
  <si>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</si>
  <si>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</si>
  <si>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</si>
  <si>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</si>
  <si>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</si>
  <si>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</si>
  <si>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</si>
  <si>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</si>
  <si>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</si>
  <si>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</si>
  <si>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</si>
  <si>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</si>
  <si>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</si>
  <si>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</si>
  <si>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</si>
  <si>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</si>
  <si>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</si>
  <si>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</si>
  <si>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</si>
  <si>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</si>
  <si>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</si>
  <si>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</si>
  <si>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</si>
  <si>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</si>
  <si>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</si>
  <si>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</si>
  <si>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</si>
  <si>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</si>
  <si>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</si>
  <si>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</si>
  <si>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</si>
  <si>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</si>
  <si>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</si>
  <si>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</si>
  <si>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</si>
  <si>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</si>
  <si>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</si>
  <si>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</si>
  <si>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</si>
  <si>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</si>
  <si>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</si>
  <si>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</si>
  <si>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</si>
  <si>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</si>
  <si>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</si>
  <si>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</si>
  <si>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</si>
  <si>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</si>
  <si>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</si>
  <si>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</si>
  <si>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</si>
  <si>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</si>
  <si>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</si>
  <si>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</si>
  <si>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</si>
  <si>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</si>
  <si>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</si>
  <si>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</si>
  <si>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</si>
  <si>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</si>
  <si>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</si>
  <si>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</si>
  <si>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</si>
  <si>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</si>
  <si>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</si>
  <si>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</si>
  <si>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</si>
  <si>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</si>
  <si>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</si>
  <si>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</si>
  <si>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</si>
  <si>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</si>
  <si>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</si>
  <si>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</si>
  <si>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</si>
  <si>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</si>
  <si>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</si>
  <si>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</si>
  <si>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</si>
  <si>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</si>
  <si>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</si>
  <si>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</si>
  <si>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</si>
  <si>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</si>
  <si>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</si>
  <si>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</si>
  <si>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</si>
  <si>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</si>
  <si>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</si>
  <si>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</si>
  <si>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</si>
  <si>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</si>
  <si>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</si>
  <si>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</si>
  <si>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</si>
  <si>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</si>
  <si>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</si>
  <si>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</si>
  <si>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</si>
  <si>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</si>
  <si>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</si>
  <si>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</si>
  <si>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</si>
  <si>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</si>
  <si>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</si>
  <si>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</si>
  <si>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</si>
  <si>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</si>
  <si>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</si>
  <si>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</si>
  <si>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</si>
  <si>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</si>
  <si>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</si>
  <si>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</si>
  <si>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</si>
  <si>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</si>
  <si>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</si>
  <si>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</si>
  <si>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</si>
  <si>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</si>
  <si>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</si>
  <si>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</si>
  <si>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</si>
  <si>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</si>
  <si>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</si>
  <si>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</si>
  <si>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</si>
  <si>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</si>
  <si>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</si>
  <si>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</si>
  <si>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</si>
  <si>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</si>
  <si>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</si>
  <si>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</si>
  <si>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</si>
  <si>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</si>
  <si>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</si>
  <si>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</si>
  <si>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</si>
  <si>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</si>
  <si>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</si>
  <si>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</si>
  <si>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</si>
  <si>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</si>
  <si>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</si>
  <si>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</si>
  <si>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</si>
  <si>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</si>
  <si>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</si>
  <si>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</si>
  <si>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</si>
  <si>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</si>
  <si>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</si>
  <si>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</si>
  <si>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</si>
  <si>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</si>
  <si>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</si>
  <si>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</si>
  <si>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</si>
  <si>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</si>
  <si>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</si>
  <si>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</si>
  <si>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</si>
  <si>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</si>
  <si>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</si>
  <si>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</si>
  <si>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</si>
  <si>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</si>
  <si>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</si>
  <si>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</si>
  <si>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</si>
  <si>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</si>
  <si>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</si>
  <si>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</si>
  <si>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</si>
  <si>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</si>
  <si>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</si>
  <si>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</si>
  <si>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</si>
  <si>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</si>
  <si>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</si>
  <si>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</si>
  <si>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</si>
  <si>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</si>
  <si>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</si>
  <si>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</si>
  <si>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</si>
  <si>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</si>
  <si>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</si>
  <si>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</si>
  <si>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</si>
  <si>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</si>
  <si>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</si>
  <si>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</si>
  <si>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</si>
  <si>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</si>
  <si>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</si>
  <si>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</si>
  <si>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</si>
  <si>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</si>
  <si>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</si>
  <si>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</si>
  <si>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</si>
  <si>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</si>
  <si>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</si>
  <si>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</si>
  <si>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</si>
  <si>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</si>
  <si>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</si>
  <si>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</si>
  <si>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</si>
  <si>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</si>
  <si>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</si>
  <si>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</si>
  <si>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</si>
  <si>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</si>
  <si>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</si>
  <si>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</si>
  <si>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</si>
  <si>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</si>
  <si>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</si>
  <si>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</si>
  <si>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</si>
  <si>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</si>
  <si>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</si>
  <si>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</si>
  <si>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</si>
  <si>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</si>
  <si>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</si>
  <si>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</si>
  <si>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</si>
  <si>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</si>
  <si>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</si>
  <si>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</si>
  <si>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</si>
  <si>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</si>
  <si>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</si>
  <si>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</si>
  <si>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</si>
  <si>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</si>
  <si>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</si>
  <si>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</si>
  <si>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</si>
  <si>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</si>
  <si>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</si>
  <si>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</si>
  <si>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</si>
  <si>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</si>
  <si>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</si>
  <si>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</si>
  <si>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</si>
  <si>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</si>
  <si>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</si>
  <si>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</si>
  <si>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</si>
  <si>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</si>
  <si>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</si>
  <si>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</si>
  <si>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</si>
  <si>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</si>
  <si>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</si>
  <si>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</si>
  <si>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</si>
  <si>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</si>
  <si>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</si>
  <si>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</si>
  <si>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</si>
  <si>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</si>
  <si>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</si>
  <si>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</si>
  <si>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</si>
  <si>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</si>
  <si>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</si>
  <si>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</si>
  <si>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</si>
  <si>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</si>
  <si>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</si>
  <si>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</si>
  <si>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</si>
  <si>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</si>
  <si>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</si>
  <si>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</si>
  <si>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</si>
  <si>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</si>
  <si>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</si>
  <si>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</si>
  <si>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</si>
  <si>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</si>
  <si>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</si>
  <si>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</si>
  <si>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</si>
  <si>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</si>
  <si>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</si>
  <si>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</si>
  <si>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</si>
  <si>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</si>
  <si>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</si>
  <si>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</si>
  <si>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</si>
  <si>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</si>
  <si>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</si>
  <si>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</si>
  <si>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</si>
  <si>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</si>
  <si>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</si>
  <si>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</si>
  <si>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</si>
  <si>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</si>
  <si>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</si>
  <si>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</si>
  <si>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</si>
  <si>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</si>
  <si>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</si>
  <si>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</si>
  <si>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</si>
  <si>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</si>
  <si>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</si>
  <si>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</si>
  <si>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</si>
  <si>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</si>
  <si>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</si>
  <si>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</si>
  <si>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</si>
  <si>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</si>
  <si>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</si>
  <si>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</si>
  <si>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</si>
  <si>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</si>
  <si>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</si>
  <si>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</si>
  <si>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</si>
  <si>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</si>
  <si>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</si>
  <si>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</si>
  <si>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</si>
  <si>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</si>
  <si>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</si>
  <si>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</si>
  <si>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</si>
  <si>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</si>
  <si>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</si>
  <si>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</si>
  <si>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</si>
  <si>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</si>
  <si>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</si>
  <si>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</si>
  <si>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</si>
  <si>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</si>
  <si>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</si>
  <si>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</si>
  <si>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</si>
  <si>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</si>
  <si>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</si>
  <si>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</si>
  <si>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</si>
  <si>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</si>
  <si>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</si>
  <si>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</si>
  <si>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</si>
  <si>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</si>
  <si>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</si>
  <si>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</si>
  <si>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</si>
  <si>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</si>
  <si>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</si>
  <si>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</si>
  <si>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</si>
  <si>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</si>
  <si>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</si>
  <si>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</si>
  <si>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</si>
  <si>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</si>
  <si>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</si>
  <si>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</si>
  <si>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</si>
  <si>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</si>
  <si>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</si>
  <si>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</si>
  <si>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</si>
  <si>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</si>
  <si>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</si>
  <si>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</si>
  <si>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</si>
  <si>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</si>
  <si>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</si>
  <si>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</si>
  <si>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</si>
  <si>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</si>
  <si>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</si>
  <si>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</si>
  <si>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</si>
  <si>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</si>
  <si>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</si>
  <si>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</si>
  <si>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</si>
  <si>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</si>
  <si>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</si>
  <si>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</si>
  <si>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</si>
  <si>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</si>
  <si>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</si>
  <si>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</si>
  <si>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</si>
  <si>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</si>
  <si>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</si>
  <si>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</si>
  <si>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</si>
  <si>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</si>
  <si>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</si>
  <si>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</si>
  <si>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</si>
  <si>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</si>
  <si>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</si>
  <si>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</si>
  <si>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</si>
  <si>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</si>
  <si>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</si>
  <si>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</si>
  <si>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</si>
  <si>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</si>
  <si>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</si>
  <si>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</si>
  <si>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</si>
  <si>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</si>
  <si>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</si>
  <si>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</si>
  <si>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</si>
  <si>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</si>
  <si>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</si>
  <si>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</si>
  <si>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</si>
  <si>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</si>
  <si>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</si>
  <si>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</si>
  <si>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</si>
  <si>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</si>
  <si>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</si>
  <si>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</si>
  <si>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</si>
  <si>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</si>
  <si>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</si>
  <si>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</si>
  <si>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</si>
  <si>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</si>
  <si>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</si>
  <si>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</si>
  <si>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</si>
  <si>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</si>
  <si>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</si>
  <si>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</si>
  <si>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</si>
  <si>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</si>
  <si>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</si>
  <si>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</si>
  <si>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</si>
  <si>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</si>
  <si>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</si>
  <si>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</si>
  <si>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</si>
  <si>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</si>
  <si>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</si>
  <si>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</si>
  <si>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</si>
  <si>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</si>
  <si>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</si>
  <si>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</si>
  <si>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</si>
  <si>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</si>
  <si>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</si>
  <si>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</si>
  <si>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</si>
  <si>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</si>
  <si>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</si>
  <si>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</si>
  <si>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</si>
  <si>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</si>
  <si>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</si>
  <si>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</si>
  <si>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</si>
  <si>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</si>
  <si>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</si>
  <si>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</si>
  <si>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</si>
  <si>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</si>
  <si>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</si>
  <si>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</si>
  <si>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</si>
  <si>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</si>
  <si>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</si>
  <si>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</si>
  <si>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</si>
  <si>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</si>
  <si>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</si>
  <si>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</si>
  <si>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</si>
  <si>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</si>
  <si>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</si>
  <si>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</si>
  <si>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</si>
  <si>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</si>
  <si>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</si>
  <si>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</si>
  <si>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</si>
  <si>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</si>
  <si>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</si>
  <si>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</si>
  <si>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</si>
  <si>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</si>
  <si>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</si>
  <si>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</si>
  <si>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</si>
  <si>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</si>
  <si>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</si>
  <si>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</si>
  <si>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</si>
  <si>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</si>
  <si>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</si>
  <si>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</si>
  <si>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</si>
  <si>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</si>
  <si>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</si>
  <si>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</si>
  <si>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</si>
  <si>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</si>
  <si>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</si>
  <si>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</si>
  <si>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</si>
  <si>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</si>
  <si>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</si>
  <si>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</si>
  <si>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</si>
  <si>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</si>
  <si>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</si>
  <si>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</si>
  <si>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</si>
  <si>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</si>
  <si>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</si>
  <si>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</si>
  <si>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</si>
  <si>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</si>
  <si>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</si>
  <si>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</si>
  <si>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</si>
  <si>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</si>
  <si>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</si>
  <si>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</si>
  <si>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</si>
  <si>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</si>
  <si>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</si>
  <si>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</si>
  <si>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</si>
  <si>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</si>
  <si>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</si>
  <si>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</si>
  <si>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</si>
  <si>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</si>
  <si>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</si>
  <si>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</si>
  <si>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</si>
  <si>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</si>
  <si>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</si>
  <si>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</si>
  <si>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</si>
  <si>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</si>
  <si>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</si>
  <si>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</si>
  <si>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</si>
  <si>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</si>
  <si>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</si>
  <si>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</si>
  <si>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</si>
  <si>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</si>
  <si>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</si>
  <si>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</si>
  <si>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</si>
  <si>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</si>
  <si>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</si>
  <si>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</si>
  <si>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</si>
  <si>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</si>
  <si>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</si>
  <si>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</si>
  <si>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</si>
  <si>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</si>
  <si>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</si>
  <si>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</si>
  <si>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</si>
  <si>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</si>
  <si>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</si>
  <si>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</si>
  <si>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</si>
  <si>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</si>
  <si>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</si>
  <si>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</si>
  <si>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</si>
  <si>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</si>
  <si>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</si>
  <si>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</si>
  <si>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</si>
  <si>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</si>
  <si>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</si>
  <si>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</si>
  <si>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</si>
  <si>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</si>
  <si>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</si>
  <si>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</si>
  <si>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</si>
  <si>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</si>
  <si>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</si>
  <si>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</si>
  <si>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</si>
  <si>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</si>
  <si>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</si>
  <si>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</si>
  <si>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</si>
  <si>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</si>
  <si>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</si>
  <si>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</si>
  <si>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</si>
  <si>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</si>
  <si>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</si>
  <si>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</si>
  <si>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</si>
  <si>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</si>
  <si>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</si>
  <si>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</si>
  <si>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</si>
  <si>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</si>
  <si>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</si>
  <si>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</si>
  <si>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</si>
  <si>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</si>
  <si>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</si>
  <si>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</si>
  <si>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</si>
  <si>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</si>
  <si>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</si>
  <si>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</si>
  <si>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</si>
  <si>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</si>
  <si>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</si>
  <si>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</si>
  <si>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</si>
  <si>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</si>
  <si>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</si>
  <si>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</si>
  <si>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</si>
  <si>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</si>
  <si>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</si>
  <si>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</si>
  <si>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</si>
  <si>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</si>
  <si>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</si>
  <si>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</si>
  <si>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</si>
  <si>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</si>
  <si>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</si>
  <si>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</si>
  <si>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</si>
  <si>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</si>
  <si>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</si>
  <si>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</si>
  <si>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</si>
  <si>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</si>
  <si>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</si>
  <si>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</si>
  <si>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</si>
  <si>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</si>
  <si>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</si>
  <si>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</si>
  <si>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</si>
  <si>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</si>
  <si>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</si>
  <si>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</si>
  <si>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</si>
  <si>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</si>
  <si>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</si>
  <si>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</si>
  <si>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</si>
  <si>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</si>
  <si>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</si>
  <si>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</si>
  <si>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</si>
  <si>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</si>
  <si>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</si>
  <si>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</si>
  <si>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</si>
  <si>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</si>
  <si>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</si>
  <si>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</si>
  <si>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</si>
  <si>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</si>
  <si>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</si>
  <si>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</si>
  <si>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</si>
  <si>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</si>
  <si>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</si>
  <si>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</si>
  <si>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</si>
  <si>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</si>
  <si>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</si>
  <si>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</si>
  <si>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</si>
  <si>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</si>
  <si>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</si>
  <si>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</si>
  <si>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</si>
  <si>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</si>
  <si>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</si>
  <si>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</si>
  <si>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</si>
  <si>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</si>
  <si>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</si>
  <si>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</si>
  <si>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</si>
  <si>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</si>
  <si>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</si>
  <si>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</si>
  <si>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</si>
  <si>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</si>
  <si>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</si>
  <si>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</si>
  <si>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</si>
  <si>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</si>
  <si>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</si>
  <si>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</si>
  <si>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</si>
  <si>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</si>
  <si>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</si>
  <si>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</si>
  <si>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</si>
  <si>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</si>
  <si>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</si>
  <si>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</si>
  <si>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</si>
  <si>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</si>
  <si>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</si>
  <si>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</si>
  <si>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</si>
  <si>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</si>
  <si>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</si>
  <si>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</si>
  <si>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</si>
  <si>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</si>
  <si>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</si>
  <si>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</si>
  <si>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</si>
  <si>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</si>
  <si>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</si>
  <si>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</si>
  <si>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</si>
  <si>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</si>
  <si>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</si>
  <si>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</si>
  <si>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</si>
  <si>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</si>
  <si>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</si>
  <si>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</si>
  <si>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</si>
  <si>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</si>
  <si>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</si>
  <si>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</si>
  <si>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</si>
  <si>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</si>
  <si>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</si>
  <si>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</si>
  <si>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</si>
  <si>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</si>
  <si>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</si>
  <si>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</si>
  <si>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</si>
  <si>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</si>
  <si>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</si>
  <si>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</si>
  <si>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</si>
  <si>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</si>
  <si>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</si>
  <si>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</si>
  <si>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</si>
  <si>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</si>
  <si>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</si>
  <si>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</si>
  <si>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</si>
  <si>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</si>
  <si>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</si>
  <si>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</si>
  <si>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</si>
  <si>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</si>
  <si>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</si>
  <si>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</si>
  <si>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</si>
  <si>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</si>
  <si>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</si>
  <si>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</si>
  <si>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</si>
  <si>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</si>
  <si>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</si>
  <si>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</si>
  <si>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</si>
  <si>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</si>
  <si>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</si>
  <si>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</si>
  <si>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</si>
  <si>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</si>
  <si>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</si>
  <si>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</si>
  <si>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</si>
  <si>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</si>
  <si>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</si>
  <si>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</si>
  <si>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</si>
  <si>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</si>
  <si>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</si>
  <si>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</si>
  <si>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</si>
  <si>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</si>
  <si>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</si>
  <si>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</si>
  <si>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</si>
  <si>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</si>
  <si>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</si>
  <si>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</si>
  <si>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</si>
  <si>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</si>
  <si>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</si>
  <si>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</si>
  <si>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</si>
  <si>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</si>
  <si>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</si>
  <si>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</si>
  <si>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</si>
  <si>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</si>
  <si>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</si>
  <si>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</si>
  <si>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</si>
  <si>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</si>
  <si>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</si>
  <si>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</si>
  <si>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</si>
  <si>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</si>
  <si>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</si>
  <si>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</si>
  <si>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</si>
  <si>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</si>
  <si>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</si>
  <si>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</si>
  <si>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</si>
  <si>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</si>
  <si>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</si>
  <si>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</si>
  <si>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</si>
  <si>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</si>
  <si>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</si>
  <si>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</si>
  <si>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</si>
  <si>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</si>
  <si>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</si>
  <si>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</si>
  <si>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</si>
  <si>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</si>
  <si>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</si>
  <si>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</si>
  <si>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</si>
  <si>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</si>
  <si>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</si>
  <si>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</si>
  <si>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</si>
  <si>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</si>
  <si>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</si>
  <si>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</si>
  <si>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</si>
  <si>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</si>
  <si>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</si>
  <si>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</si>
  <si>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</si>
  <si>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</si>
  <si>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</si>
  <si>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</si>
  <si>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</si>
  <si>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</si>
  <si>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</si>
  <si>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</si>
  <si>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</si>
  <si>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</si>
  <si>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</si>
  <si>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</si>
  <si>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</si>
  <si>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</si>
  <si>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</si>
  <si>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</si>
  <si>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</si>
  <si>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</si>
  <si>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</si>
  <si>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</si>
  <si>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</si>
  <si>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</si>
  <si>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</si>
  <si>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</si>
  <si>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</si>
  <si>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</si>
  <si>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</si>
  <si>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</si>
  <si>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</si>
  <si>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</si>
  <si>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</si>
  <si>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</si>
  <si>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</si>
  <si>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</si>
  <si>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</si>
  <si>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</si>
  <si>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</si>
  <si>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</si>
  <si>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</si>
  <si>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</si>
  <si>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</si>
  <si>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</si>
  <si>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</si>
  <si>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</si>
  <si>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</si>
  <si>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</si>
  <si>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</si>
  <si>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</si>
  <si>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</si>
  <si>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</si>
  <si>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</si>
  <si>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</si>
  <si>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</si>
  <si>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</si>
  <si>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</si>
  <si>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</si>
  <si>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</si>
  <si>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</si>
  <si>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</si>
  <si>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</si>
  <si>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</si>
  <si>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</si>
  <si>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</si>
  <si>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</si>
  <si>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</si>
  <si>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</si>
  <si>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</si>
  <si>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</si>
  <si>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</si>
  <si>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</si>
  <si>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</si>
  <si>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</si>
  <si>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</si>
  <si>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</si>
  <si>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</si>
  <si>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</si>
  <si>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</si>
  <si>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</si>
  <si>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</si>
  <si>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</si>
  <si>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</si>
  <si>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</si>
  <si>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</si>
  <si>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</si>
  <si>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</si>
  <si>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</si>
  <si>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</si>
  <si>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</si>
  <si>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</si>
  <si>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</si>
  <si>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</si>
  <si>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</si>
  <si>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</si>
  <si>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</si>
  <si>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</si>
  <si>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</si>
  <si>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</si>
  <si>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</si>
  <si>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</si>
  <si>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</si>
  <si>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</si>
  <si>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</si>
  <si>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</si>
  <si>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</si>
  <si>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</si>
  <si>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</si>
  <si>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</si>
  <si>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</si>
  <si>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</si>
  <si>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</si>
  <si>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</si>
  <si>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</si>
  <si>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</si>
  <si>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</si>
  <si>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</si>
  <si>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</si>
  <si>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</si>
  <si>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</si>
  <si>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</si>
  <si>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</si>
  <si>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</si>
  <si>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</si>
  <si>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</si>
  <si>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</si>
  <si>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</si>
  <si>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</si>
  <si>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</si>
  <si>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</si>
  <si>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</si>
  <si>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</si>
  <si>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</si>
  <si>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</si>
  <si>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</si>
  <si>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</si>
  <si>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</si>
  <si>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</si>
  <si>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</si>
  <si>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</si>
  <si>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</si>
  <si>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</si>
  <si>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</si>
  <si>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</si>
  <si>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</si>
  <si>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</si>
  <si>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</si>
  <si>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</si>
  <si>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</si>
  <si>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</si>
  <si>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</si>
  <si>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</si>
  <si>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</si>
  <si>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</si>
  <si>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</si>
  <si>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</si>
  <si>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</si>
  <si>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</si>
  <si>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</si>
  <si>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</si>
  <si>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</si>
  <si>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</si>
  <si>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</si>
  <si>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</si>
  <si>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</si>
  <si>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</si>
  <si>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</si>
  <si>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</si>
  <si>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</si>
  <si>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</si>
  <si>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</si>
  <si>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</si>
  <si>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</si>
  <si>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</si>
  <si>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</si>
  <si>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</si>
  <si>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</si>
  <si>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</si>
  <si>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</si>
  <si>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</si>
  <si>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</si>
  <si>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</si>
  <si>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</si>
  <si>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</si>
  <si>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</si>
  <si>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</si>
  <si>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</si>
  <si>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</si>
  <si>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</si>
  <si>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</si>
  <si>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</si>
  <si>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</si>
  <si>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</si>
  <si>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</si>
  <si>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</si>
  <si>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</si>
  <si>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</si>
  <si>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</si>
  <si>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</si>
  <si>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</si>
  <si>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</si>
  <si>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</si>
  <si>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</si>
  <si>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</si>
  <si>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</si>
  <si>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</si>
  <si>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</si>
  <si>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</si>
  <si>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</si>
  <si>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</si>
  <si>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</si>
  <si>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</si>
  <si>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</si>
  <si>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</si>
  <si>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</si>
  <si>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</si>
  <si>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</si>
  <si>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</si>
  <si>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</si>
  <si>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</si>
  <si>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</si>
  <si>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</si>
  <si>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</si>
  <si>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</si>
  <si>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</si>
  <si>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</si>
  <si>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</si>
  <si>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</si>
  <si>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</si>
  <si>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</si>
  <si>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</si>
  <si>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</si>
  <si>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</si>
  <si>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</si>
  <si>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</si>
  <si>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</si>
  <si>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</si>
  <si>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</si>
  <si>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</si>
  <si>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</si>
  <si>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</si>
  <si>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</si>
  <si>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</si>
  <si>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</si>
  <si>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</si>
  <si>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</si>
  <si>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</si>
  <si>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</si>
  <si>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</si>
  <si>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</si>
  <si>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</si>
  <si>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</si>
  <si>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</si>
  <si>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</si>
  <si>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</si>
  <si>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</si>
  <si>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</si>
  <si>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</si>
  <si>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</si>
  <si>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</si>
  <si>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</si>
  <si>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</si>
  <si>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</si>
  <si>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</si>
  <si>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</si>
  <si>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</si>
  <si>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</si>
  <si>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</si>
  <si>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</si>
  <si>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</si>
  <si>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</si>
  <si>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</si>
  <si>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</si>
  <si>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</si>
  <si>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</si>
  <si>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</si>
  <si>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</si>
  <si>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</si>
  <si>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</si>
  <si>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</si>
  <si>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</si>
  <si>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</si>
  <si>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</si>
  <si>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</si>
  <si>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</si>
  <si>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</si>
  <si>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</si>
  <si>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</si>
  <si>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</si>
  <si>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</si>
  <si>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</si>
  <si>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</si>
  <si>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</si>
  <si>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</si>
  <si>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</si>
  <si>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</si>
  <si>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</si>
  <si>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</si>
  <si>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</si>
  <si>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</si>
  <si>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</si>
  <si>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</si>
  <si>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</si>
  <si>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</si>
  <si>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</si>
  <si>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</si>
  <si>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</si>
  <si>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</si>
  <si>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</si>
  <si>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</si>
  <si>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</si>
  <si>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</si>
  <si>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</si>
  <si>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</si>
  <si>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</si>
  <si>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</si>
  <si>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</si>
  <si>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</si>
  <si>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</si>
  <si>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</si>
  <si>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</si>
  <si>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</si>
  <si>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</si>
  <si>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</si>
  <si>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</si>
  <si>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</si>
  <si>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</si>
  <si>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</si>
  <si>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</si>
  <si>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</si>
  <si>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</si>
  <si>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</si>
  <si>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</si>
  <si>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</si>
  <si>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</si>
  <si>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</si>
  <si>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</si>
  <si>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</si>
  <si>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</si>
  <si>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</si>
  <si>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</si>
  <si>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</si>
  <si>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</si>
  <si>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</si>
  <si>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</si>
  <si>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</si>
  <si>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</si>
  <si>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</si>
  <si>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</si>
  <si>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</si>
  <si>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</si>
  <si>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</si>
  <si>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</si>
  <si>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</si>
  <si>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</si>
  <si>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</si>
  <si>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</si>
  <si>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</si>
  <si>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</si>
  <si>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</si>
  <si>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</si>
  <si>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</si>
  <si>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</si>
  <si>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</si>
  <si>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</si>
  <si>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</si>
  <si>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</si>
  <si>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</si>
  <si>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</si>
  <si>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</si>
  <si>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</si>
  <si>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</si>
  <si>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</si>
  <si>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</si>
  <si>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</si>
  <si>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</si>
  <si>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</si>
  <si>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</si>
  <si>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</si>
  <si>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</si>
  <si>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</si>
  <si>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</si>
  <si>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</si>
  <si>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</si>
  <si>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</si>
  <si>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</si>
  <si>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</si>
  <si>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</si>
  <si>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</si>
  <si>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</si>
  <si>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</si>
  <si>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</si>
  <si>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</si>
  <si>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</si>
  <si>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</si>
  <si>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</si>
  <si>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</si>
  <si>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</si>
  <si>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</si>
  <si>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</si>
  <si>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</si>
  <si>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</si>
  <si>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</si>
  <si>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</si>
  <si>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</si>
  <si>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</si>
  <si>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</si>
  <si>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</si>
  <si>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</si>
  <si>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</si>
  <si>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</si>
  <si>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</si>
  <si>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</si>
  <si>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</si>
  <si>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</si>
  <si>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</si>
  <si>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</si>
  <si>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</si>
  <si>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</si>
  <si>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</si>
  <si>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</si>
  <si>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</si>
  <si>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</si>
  <si>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</si>
  <si>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</si>
  <si>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</si>
  <si>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</si>
  <si>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</si>
  <si>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</si>
  <si>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</si>
  <si>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</si>
  <si>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</si>
  <si>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</si>
  <si>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</si>
  <si>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</si>
  <si>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</si>
  <si>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</si>
  <si>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</si>
  <si>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</si>
  <si>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</si>
  <si>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</si>
  <si>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</si>
  <si>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</si>
  <si>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</si>
  <si>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</si>
  <si>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</si>
  <si>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</si>
  <si>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</si>
  <si>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</si>
  <si>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</si>
  <si>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</si>
  <si>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</si>
  <si>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</si>
  <si>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</si>
  <si>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</si>
  <si>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</si>
  <si>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</si>
  <si>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</si>
  <si>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</si>
  <si>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</si>
  <si>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</si>
  <si>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</si>
  <si>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</si>
  <si>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</si>
  <si>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</si>
  <si>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</si>
  <si>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</si>
  <si>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</si>
  <si>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</si>
  <si>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</si>
  <si>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</si>
  <si>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</si>
  <si>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</si>
  <si>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</si>
  <si>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</si>
  <si>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</si>
  <si>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</si>
  <si>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</si>
  <si>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</si>
  <si>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</si>
  <si>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</si>
  <si>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</si>
  <si>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</si>
  <si>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</si>
  <si>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</si>
  <si>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</si>
  <si>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</si>
  <si>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</si>
  <si>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</si>
  <si>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</si>
  <si>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</si>
  <si>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</si>
  <si>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</si>
  <si>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</si>
  <si>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</si>
  <si>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</si>
  <si>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</si>
  <si>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</si>
  <si>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</si>
  <si>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</si>
  <si>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</si>
  <si>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</si>
  <si>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</si>
  <si>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</si>
  <si>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</si>
  <si>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</si>
  <si>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</si>
  <si>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</si>
  <si>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</si>
  <si>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</si>
  <si>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</si>
  <si>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</si>
  <si>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</si>
  <si>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</si>
  <si>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</si>
  <si>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</si>
  <si>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</si>
  <si>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</si>
  <si>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</si>
  <si>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</si>
  <si>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</si>
  <si>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</si>
  <si>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</si>
  <si>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</si>
  <si>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</si>
  <si>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</si>
  <si>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</si>
  <si>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</si>
  <si>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</si>
  <si>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</si>
  <si>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</si>
  <si>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</si>
  <si>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</si>
  <si>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</si>
  <si>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</si>
  <si>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</si>
  <si>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</si>
  <si>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</si>
  <si>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</si>
  <si>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</si>
  <si>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</si>
  <si>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</si>
  <si>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</si>
  <si>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</si>
  <si>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</si>
  <si>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</si>
  <si>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</si>
  <si>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</si>
  <si>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</si>
  <si>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</si>
  <si>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</si>
  <si>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</si>
  <si>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</si>
  <si>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</si>
  <si>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</si>
  <si>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</si>
  <si>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</si>
  <si>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</si>
  <si>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</si>
  <si>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</si>
  <si>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</si>
  <si>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</si>
  <si>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</si>
  <si>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</si>
  <si>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</si>
  <si>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</si>
  <si>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</si>
  <si>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</si>
  <si>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</si>
  <si>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</si>
  <si>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</si>
  <si>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</si>
  <si>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</si>
  <si>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</si>
  <si>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</si>
  <si>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</si>
  <si>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</si>
  <si>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</si>
  <si>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</si>
  <si>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</si>
  <si>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</si>
  <si>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</si>
  <si>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</si>
  <si>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</si>
  <si>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</si>
  <si>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</si>
  <si>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</si>
  <si>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</si>
  <si>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</si>
  <si>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</si>
  <si>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</si>
  <si>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</si>
  <si>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</si>
  <si>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</si>
  <si>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</si>
  <si>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</si>
  <si>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</si>
  <si>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</si>
  <si>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</si>
  <si>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</si>
  <si>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</si>
  <si>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</si>
  <si>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</si>
  <si>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</si>
  <si>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</si>
  <si>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</si>
  <si>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</si>
  <si>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</si>
  <si>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</si>
  <si>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</si>
  <si>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</si>
  <si>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</si>
  <si>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</si>
  <si>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</si>
  <si>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</si>
  <si>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</si>
  <si>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</si>
  <si>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</si>
  <si>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</si>
  <si>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</si>
  <si>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</si>
  <si>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</si>
  <si>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</si>
  <si>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</si>
  <si>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</si>
  <si>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</si>
  <si>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</si>
  <si>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</si>
  <si>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</si>
  <si>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</si>
  <si>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</si>
  <si>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</si>
  <si>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</si>
  <si>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</si>
  <si>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</si>
  <si>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</si>
  <si>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</si>
  <si>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</si>
  <si>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</si>
  <si>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</si>
  <si>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</si>
  <si>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</si>
  <si>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</si>
  <si>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</si>
  <si>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</si>
  <si>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</si>
  <si>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</si>
  <si>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</si>
  <si>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</si>
  <si>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</si>
  <si>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</si>
  <si>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</si>
  <si>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</si>
  <si>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</si>
  <si>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</si>
  <si>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</si>
  <si>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</si>
  <si>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</si>
  <si>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</si>
  <si>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</si>
  <si>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</si>
  <si>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</si>
  <si>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</si>
  <si>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</si>
  <si>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</si>
  <si>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</si>
  <si>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</si>
  <si>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</si>
  <si>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</si>
  <si>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</si>
  <si>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</si>
  <si>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</si>
  <si>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</si>
  <si>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</si>
  <si>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</si>
  <si>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</si>
  <si>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</si>
  <si>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</si>
  <si>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</si>
  <si>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</si>
  <si>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</si>
  <si>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</si>
  <si>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</si>
  <si>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</si>
  <si>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</si>
  <si>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</si>
  <si>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</si>
  <si>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</si>
  <si>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</si>
  <si>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</si>
  <si>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</si>
  <si>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</si>
  <si>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</si>
  <si>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</si>
  <si>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</si>
  <si>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</si>
  <si>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</si>
  <si>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</si>
  <si>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</si>
  <si>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</si>
  <si>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</si>
  <si>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</si>
  <si>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</si>
  <si>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</si>
  <si>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</si>
  <si>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</si>
  <si>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</si>
  <si>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</si>
  <si>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</si>
  <si>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</si>
  <si>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</si>
  <si>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</si>
  <si>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</si>
  <si>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</si>
  <si>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</si>
  <si>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</si>
  <si>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</si>
  <si>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</si>
  <si>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</si>
  <si>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</si>
  <si>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</si>
  <si>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</si>
  <si>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</si>
  <si>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</si>
  <si>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</si>
  <si>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</si>
  <si>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</si>
  <si>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</si>
  <si>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</si>
  <si>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</si>
  <si>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</si>
  <si>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</si>
  <si>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</si>
  <si>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</si>
  <si>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</si>
  <si>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</si>
  <si>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</si>
  <si>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</si>
  <si>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</si>
  <si>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</si>
  <si>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</si>
  <si>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</si>
  <si>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</si>
  <si>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</si>
  <si>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</si>
  <si>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</si>
  <si>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</si>
  <si>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</si>
  <si>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</si>
  <si>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</si>
  <si>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</si>
  <si>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</si>
  <si>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</si>
  <si>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</si>
  <si>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</si>
  <si>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</si>
  <si>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</si>
  <si>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</si>
  <si>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</si>
  <si>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</si>
  <si>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</si>
  <si>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</si>
  <si>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</si>
  <si>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</si>
  <si>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</si>
  <si>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</si>
  <si>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</si>
  <si>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</si>
  <si>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</si>
  <si>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</si>
  <si>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</si>
  <si>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</si>
  <si>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</si>
  <si>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</si>
  <si>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</si>
  <si>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</si>
  <si>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</si>
  <si>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</si>
  <si>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</si>
  <si>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</si>
  <si>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</si>
  <si>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</si>
  <si>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</si>
  <si>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</si>
  <si>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</si>
  <si>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</si>
  <si>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</si>
  <si>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</si>
  <si>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</si>
  <si>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</si>
  <si>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</si>
  <si>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</si>
  <si>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</si>
  <si>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</si>
  <si>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</si>
  <si>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</si>
  <si>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</si>
  <si>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</si>
  <si>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</si>
  <si>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</si>
  <si>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</si>
  <si>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</si>
  <si>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</si>
  <si>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</si>
  <si>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</si>
  <si>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</si>
  <si>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</si>
  <si>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</si>
  <si>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</si>
  <si>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</si>
  <si>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</si>
  <si>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</si>
  <si>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</si>
  <si>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</si>
  <si>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</si>
  <si>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</si>
  <si>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</si>
  <si>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</si>
  <si>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</si>
  <si>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</si>
  <si>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</si>
  <si>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</si>
  <si>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</si>
  <si>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</si>
  <si>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</si>
  <si>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</si>
  <si>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</si>
  <si>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</si>
  <si>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</si>
  <si>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</si>
  <si>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</si>
  <si>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</si>
  <si>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</si>
  <si>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</si>
  <si>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</si>
  <si>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</si>
  <si>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</si>
  <si>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</si>
  <si>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</si>
  <si>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</si>
  <si>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</si>
  <si>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</si>
  <si>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</si>
  <si>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</si>
  <si>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</si>
  <si>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</si>
  <si>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</si>
  <si>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</si>
  <si>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</si>
  <si>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</si>
  <si>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</si>
  <si>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</si>
  <si>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</si>
  <si>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</si>
  <si>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</si>
  <si>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</si>
  <si>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</si>
  <si>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</si>
  <si>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</si>
  <si>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</si>
  <si>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</si>
  <si>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</si>
  <si>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</si>
  <si>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</si>
  <si>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</si>
  <si>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</si>
  <si>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</si>
  <si>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</si>
  <si>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</si>
  <si>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</si>
  <si>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</si>
  <si>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</si>
  <si>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</si>
  <si>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</si>
  <si>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</si>
  <si>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</si>
  <si>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</si>
  <si>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</si>
  <si>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</si>
  <si>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</si>
  <si>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</si>
  <si>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</si>
  <si>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</si>
  <si>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</si>
  <si>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</si>
  <si>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</si>
  <si>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</si>
  <si>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</si>
  <si>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</si>
  <si>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</si>
  <si>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</si>
  <si>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</si>
  <si>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</si>
  <si>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</si>
  <si>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</si>
  <si>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</si>
  <si>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</si>
  <si>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</si>
  <si>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</si>
  <si>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</si>
  <si>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</si>
  <si>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</si>
  <si>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</si>
  <si>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</si>
  <si>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</si>
  <si>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</si>
  <si>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</si>
  <si>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</si>
  <si>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</si>
  <si>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</si>
  <si>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</si>
  <si>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</si>
  <si>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</si>
  <si>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</si>
  <si>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</si>
  <si>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</si>
  <si>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</si>
  <si>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</si>
  <si>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</si>
  <si>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</si>
  <si>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</si>
  <si>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</si>
  <si>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</si>
  <si>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</si>
  <si>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</si>
  <si>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</si>
  <si>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</si>
  <si>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</si>
  <si>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</si>
  <si>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</si>
  <si>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</si>
  <si>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</si>
  <si>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</si>
  <si>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</si>
  <si>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</si>
  <si>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</si>
  <si>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</si>
  <si>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</si>
  <si>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</si>
  <si>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</si>
  <si>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</si>
  <si>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</si>
  <si>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</si>
  <si>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</si>
  <si>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</si>
  <si>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</si>
  <si>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</si>
  <si>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</si>
  <si>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</si>
  <si>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</si>
  <si>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</si>
  <si>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</si>
  <si>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</si>
  <si>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</si>
  <si>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</si>
  <si>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</si>
  <si>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</si>
  <si>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</si>
  <si>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</si>
  <si>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</si>
  <si>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</si>
  <si>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</si>
  <si>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</si>
  <si>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</si>
  <si>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</si>
  <si>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</si>
  <si>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</si>
  <si>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</si>
  <si>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</si>
  <si>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</si>
  <si>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</si>
  <si>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</si>
  <si>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</si>
  <si>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</si>
  <si>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</si>
  <si>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</si>
  <si>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</si>
  <si>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</si>
  <si>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</si>
  <si>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</si>
  <si>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</si>
  <si>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</si>
  <si>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</si>
  <si>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</si>
  <si>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</si>
  <si>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</si>
  <si>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</si>
  <si>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</si>
  <si>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</si>
  <si>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</si>
  <si>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</si>
  <si>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</si>
  <si>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</si>
  <si>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</si>
  <si>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</si>
  <si>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</si>
  <si>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</si>
  <si>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</si>
  <si>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</si>
  <si>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</si>
  <si>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</si>
  <si>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</si>
  <si>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</si>
  <si>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</si>
  <si>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</si>
  <si>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</si>
  <si>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</si>
  <si>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</si>
  <si>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</si>
  <si>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</si>
  <si>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</si>
  <si>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</si>
  <si>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</si>
  <si>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</si>
  <si>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</si>
  <si>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</si>
  <si>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</si>
  <si>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</si>
  <si>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</si>
  <si>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</si>
  <si>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</si>
  <si>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</si>
  <si>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</si>
  <si>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</si>
  <si>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</si>
  <si>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</si>
  <si>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</si>
  <si>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</si>
  <si>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</si>
  <si>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</si>
  <si>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</si>
  <si>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</si>
  <si>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</si>
  <si>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</si>
  <si>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</si>
  <si>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</si>
  <si>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</si>
  <si>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</si>
  <si>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</si>
  <si>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</si>
  <si>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</si>
  <si>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</si>
  <si>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</si>
  <si>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</si>
  <si>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</si>
  <si>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</si>
  <si>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</si>
  <si>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</si>
  <si>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</si>
  <si>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</si>
  <si>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</si>
  <si>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</si>
  <si>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</si>
  <si>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</si>
  <si>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</si>
  <si>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</si>
  <si>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</si>
  <si>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</si>
  <si>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</si>
  <si>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</si>
  <si>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</si>
  <si>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</si>
  <si>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</si>
  <si>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</si>
  <si>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</si>
  <si>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</si>
  <si>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</si>
  <si>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</si>
  <si>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</si>
  <si>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</si>
  <si>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</si>
  <si>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</si>
  <si>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</si>
  <si>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</si>
  <si>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</si>
  <si>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</si>
  <si>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</si>
  <si>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</si>
  <si>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</si>
  <si>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</si>
  <si>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</si>
  <si>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</si>
  <si>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</si>
  <si>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</si>
  <si>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</si>
  <si>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</si>
  <si>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</si>
  <si>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</si>
  <si>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</si>
  <si>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</si>
  <si>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</si>
  <si>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</si>
  <si>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</si>
  <si>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</si>
  <si>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</si>
  <si>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</si>
  <si>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</si>
  <si>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</si>
  <si>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</si>
  <si>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</si>
  <si>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</si>
  <si>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</si>
  <si>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</si>
  <si>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</si>
  <si>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</si>
  <si>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</si>
  <si>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</si>
  <si>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</si>
  <si>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</si>
  <si>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</si>
  <si>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</si>
  <si>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</si>
  <si>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</si>
  <si>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</si>
  <si>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</si>
  <si>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</si>
  <si>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</si>
  <si>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</si>
  <si>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</si>
  <si>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</si>
  <si>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</si>
  <si>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</si>
  <si>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</si>
  <si>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</si>
  <si>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</si>
  <si>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</si>
  <si>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</si>
  <si>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</si>
  <si>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</si>
  <si>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</si>
  <si>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</si>
  <si>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</si>
  <si>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</si>
  <si>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</si>
  <si>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</si>
  <si>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</si>
  <si>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</si>
  <si>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</si>
  <si>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</si>
  <si>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</si>
  <si>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</si>
  <si>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</si>
  <si>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</si>
  <si>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</si>
  <si>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</si>
  <si>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</si>
  <si>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</si>
  <si>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</si>
  <si>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</si>
  <si>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</si>
  <si>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</si>
  <si>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</si>
  <si>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</si>
  <si>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</si>
  <si>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</si>
  <si>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</si>
  <si>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</si>
  <si>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</si>
  <si>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</si>
  <si>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</si>
  <si>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</si>
  <si>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</si>
  <si>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</si>
  <si>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</si>
  <si>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</si>
  <si>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</si>
  <si>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</si>
  <si>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</si>
  <si>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</si>
  <si>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</si>
  <si>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</si>
  <si>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</si>
  <si>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</si>
  <si>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</si>
  <si>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</si>
  <si>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</si>
  <si>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</si>
  <si>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</si>
  <si>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</si>
  <si>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</si>
  <si>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</si>
  <si>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</si>
  <si>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</si>
  <si>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</si>
  <si>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</si>
  <si>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</si>
  <si>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</si>
  <si>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</si>
  <si>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</si>
  <si>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</si>
  <si>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</si>
  <si>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</si>
  <si>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</si>
  <si>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</si>
  <si>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</si>
  <si>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</si>
  <si>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</si>
  <si>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</si>
  <si>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</si>
  <si>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</si>
  <si>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</si>
  <si>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</si>
  <si>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</si>
  <si>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</si>
  <si>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</si>
  <si>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</si>
  <si>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</si>
  <si>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</si>
  <si>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</si>
  <si>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</si>
  <si>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</si>
  <si>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</si>
  <si>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</si>
  <si>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</si>
  <si>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</si>
  <si>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</si>
  <si>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</si>
  <si>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</si>
  <si>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</si>
  <si>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</si>
  <si>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</si>
  <si>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</si>
  <si>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</si>
  <si>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</si>
  <si>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</si>
  <si>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</si>
  <si>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</si>
  <si>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</si>
  <si>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</si>
  <si>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</si>
  <si>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</si>
  <si>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</si>
  <si>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</si>
  <si>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</si>
  <si>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</si>
  <si>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</si>
  <si>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</si>
  <si>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</si>
  <si>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</si>
  <si>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</si>
  <si>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</si>
  <si>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</si>
  <si>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</si>
  <si>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</si>
  <si>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</si>
  <si>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</si>
  <si>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</si>
  <si>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</si>
  <si>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</si>
  <si>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</si>
  <si>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</si>
  <si>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</si>
  <si>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</si>
  <si>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</si>
  <si>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</si>
  <si>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</si>
  <si>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</si>
  <si>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</si>
  <si>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</si>
  <si>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</si>
  <si>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</si>
  <si>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</si>
  <si>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</si>
  <si>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</si>
  <si>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</si>
  <si>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</si>
  <si>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</si>
  <si>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</si>
  <si>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</si>
  <si>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</si>
  <si>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</si>
  <si>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</si>
  <si>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</si>
  <si>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</si>
  <si>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</si>
  <si>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</si>
  <si>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</si>
  <si>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</si>
  <si>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</si>
  <si>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</si>
  <si>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</si>
  <si>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</si>
  <si>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</si>
  <si>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</si>
  <si>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</si>
  <si>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</si>
  <si>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</si>
  <si>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</si>
  <si>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</si>
  <si>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</si>
  <si>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</si>
  <si>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</si>
  <si>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</si>
  <si>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</si>
  <si>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</si>
  <si>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</si>
  <si>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</si>
  <si>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</si>
  <si>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</si>
  <si>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</si>
  <si>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</si>
  <si>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</si>
  <si>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</si>
  <si>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</si>
  <si>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</si>
  <si>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</si>
  <si>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</si>
  <si>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</si>
  <si>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</si>
  <si>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</si>
  <si>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</si>
  <si>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</si>
  <si>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</si>
  <si>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</si>
  <si>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</si>
  <si>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</si>
  <si>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</si>
  <si>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</si>
  <si>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</si>
  <si>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</si>
  <si>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</si>
  <si>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</si>
  <si>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</si>
  <si>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</si>
  <si>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</si>
  <si>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</si>
  <si>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</si>
  <si>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</si>
  <si>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</si>
  <si>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</si>
  <si>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</si>
  <si>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</si>
  <si>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</si>
  <si>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</si>
  <si>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</si>
  <si>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</si>
  <si>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</si>
  <si>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</si>
  <si>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</si>
  <si>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</si>
  <si>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</si>
  <si>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</si>
  <si>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</si>
  <si>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</si>
  <si>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</si>
  <si>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</si>
  <si>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</si>
  <si>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</si>
  <si>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</si>
  <si>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</si>
  <si>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</si>
  <si>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</si>
  <si>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</si>
  <si>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</si>
  <si>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</si>
  <si>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</si>
  <si>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</si>
  <si>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</si>
  <si>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</si>
  <si>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</si>
  <si>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</si>
  <si>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</si>
  <si>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</si>
  <si>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</si>
  <si>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</si>
  <si>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</si>
  <si>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</si>
  <si>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</si>
  <si>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</si>
  <si>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</si>
  <si>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</si>
  <si>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</si>
  <si>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</si>
  <si>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</si>
  <si>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</si>
  <si>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</si>
  <si>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</si>
  <si>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</si>
  <si>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</si>
  <si>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</si>
  <si>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</si>
  <si>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</si>
  <si>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</si>
  <si>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</si>
  <si>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</si>
  <si>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</si>
  <si>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</si>
  <si>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</si>
  <si>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</si>
  <si>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</si>
  <si>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</si>
  <si>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</si>
  <si>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</si>
  <si>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</si>
  <si>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</si>
  <si>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</si>
  <si>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</si>
  <si>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</si>
  <si>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</si>
  <si>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</si>
  <si>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</si>
  <si>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</si>
  <si>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</si>
  <si>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</si>
  <si>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</si>
  <si>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</si>
  <si>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</si>
  <si>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</si>
  <si>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</si>
  <si>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</si>
  <si>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</si>
  <si>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</si>
  <si>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</si>
  <si>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</si>
  <si>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</si>
  <si>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</si>
  <si>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</si>
  <si>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</si>
  <si>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</si>
  <si>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</si>
  <si>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</si>
  <si>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</si>
  <si>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</si>
  <si>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</si>
  <si>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</si>
  <si>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</si>
  <si>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</si>
  <si>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</si>
  <si>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</si>
  <si>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</si>
  <si>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</si>
  <si>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</si>
  <si>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</si>
  <si>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</si>
  <si>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</si>
  <si>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</si>
  <si>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</si>
  <si>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</si>
  <si>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</si>
  <si>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</si>
  <si>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</si>
  <si>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</si>
  <si>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</si>
  <si>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</si>
  <si>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</si>
  <si>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</si>
  <si>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</si>
  <si>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</si>
  <si>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</si>
  <si>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</si>
  <si>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</si>
  <si>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</si>
  <si>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</si>
  <si>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</si>
  <si>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</si>
  <si>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</si>
  <si>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</si>
  <si>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</si>
  <si>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</si>
  <si>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</si>
  <si>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</si>
  <si>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</si>
  <si>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</si>
  <si>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</si>
  <si>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</si>
  <si>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</si>
  <si>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</si>
  <si>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</si>
  <si>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</si>
  <si>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</si>
  <si>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</si>
  <si>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</si>
  <si>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</si>
  <si>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</si>
  <si>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</si>
  <si>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</si>
  <si>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</si>
  <si>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</si>
  <si>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</si>
  <si>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</si>
  <si>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</si>
  <si>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</si>
  <si>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</si>
  <si>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</si>
  <si>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</si>
  <si>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</si>
  <si>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</si>
  <si>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</si>
  <si>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</si>
  <si>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</si>
  <si>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</si>
  <si>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</si>
  <si>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</si>
  <si>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</si>
  <si>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</si>
  <si>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</si>
  <si>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</si>
  <si>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</si>
  <si>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</si>
  <si>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</si>
  <si>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</si>
  <si>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</si>
  <si>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</si>
  <si>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</si>
  <si>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</si>
  <si>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</si>
  <si>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</si>
  <si>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</si>
  <si>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</si>
  <si>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</si>
  <si>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</si>
  <si>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</si>
  <si>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</si>
  <si>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</si>
  <si>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</si>
  <si>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</si>
  <si>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</si>
  <si>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</si>
  <si>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</si>
  <si>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</si>
  <si>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</si>
  <si>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</si>
  <si>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</si>
  <si>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</si>
  <si>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</si>
  <si>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</si>
  <si>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</si>
  <si>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</si>
  <si>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</si>
  <si>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</si>
  <si>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</si>
  <si>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</si>
  <si>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</si>
  <si>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</si>
  <si>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</si>
  <si>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</si>
  <si>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</si>
  <si>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</si>
  <si>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</si>
  <si>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</si>
  <si>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</si>
  <si>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</si>
  <si>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</si>
  <si>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</si>
  <si>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</si>
  <si>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</si>
  <si>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</si>
  <si>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</si>
  <si>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</si>
  <si>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</si>
  <si>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</si>
  <si>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</si>
  <si>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</si>
  <si>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</si>
  <si>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</si>
  <si>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</si>
  <si>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</si>
  <si>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</si>
  <si>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</si>
  <si>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</si>
  <si>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</si>
  <si>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</si>
  <si>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</si>
  <si>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</si>
  <si>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</si>
  <si>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</si>
  <si>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</si>
  <si>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</si>
  <si>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</si>
  <si>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</si>
  <si>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</si>
  <si>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</si>
  <si>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</si>
  <si>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</si>
  <si>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</si>
  <si>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</si>
  <si>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</si>
  <si>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</si>
  <si>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</si>
  <si>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</si>
  <si>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</si>
  <si>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</si>
  <si>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</si>
  <si>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</si>
  <si>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</si>
  <si>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</si>
  <si>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</si>
  <si>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</si>
  <si>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</si>
  <si>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</si>
  <si>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</si>
  <si>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</si>
  <si>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</si>
  <si>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</si>
  <si>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</si>
  <si>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</si>
  <si>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</si>
  <si>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</si>
  <si>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</si>
  <si>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</si>
  <si>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</si>
  <si>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</si>
  <si>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</si>
  <si>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</si>
  <si>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</si>
  <si>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</si>
  <si>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</si>
  <si>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</si>
  <si>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</si>
  <si>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</si>
  <si>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</si>
  <si>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</si>
  <si>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</si>
  <si>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</si>
  <si>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</si>
  <si>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</si>
  <si>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</si>
  <si>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</si>
  <si>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</si>
  <si>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</si>
  <si>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</si>
  <si>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</si>
  <si>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</si>
  <si>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</si>
  <si>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</si>
  <si>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</si>
  <si>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</si>
  <si>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</si>
  <si>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</si>
  <si>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</si>
  <si>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</si>
  <si>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</si>
  <si>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</si>
  <si>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</si>
  <si>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</si>
  <si>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</si>
  <si>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</si>
  <si>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</si>
  <si>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</si>
  <si>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</si>
  <si>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</si>
  <si>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</si>
  <si>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</si>
  <si>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</si>
  <si>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</si>
  <si>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</si>
  <si>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</si>
  <si>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</si>
  <si>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</si>
  <si>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</si>
  <si>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</si>
  <si>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</si>
  <si>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</si>
  <si>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</si>
  <si>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</si>
  <si>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</si>
  <si>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</si>
  <si>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</si>
  <si>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</si>
  <si>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</si>
  <si>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</si>
  <si>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</si>
  <si>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</si>
  <si>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</si>
  <si>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</si>
  <si>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</si>
  <si>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</si>
  <si>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</si>
  <si>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</si>
  <si>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</si>
  <si>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</si>
  <si>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</si>
  <si>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</si>
  <si>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</si>
  <si>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</si>
  <si>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</si>
  <si>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</si>
  <si>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</si>
  <si>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</si>
  <si>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</si>
  <si>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</si>
  <si>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</si>
  <si>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</si>
  <si>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</si>
  <si>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</si>
  <si>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</si>
  <si>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</si>
  <si>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</si>
  <si>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</si>
  <si>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</si>
  <si>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</si>
  <si>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</si>
  <si>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</si>
  <si>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</si>
  <si>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</si>
  <si>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</si>
  <si>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</si>
  <si>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</si>
  <si>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</si>
  <si>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</si>
  <si>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</si>
  <si>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</si>
  <si>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</si>
  <si>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</si>
  <si>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</si>
  <si>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</si>
  <si>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</si>
  <si>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</si>
  <si>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</si>
  <si>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</si>
  <si>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</si>
  <si>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</si>
  <si>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</si>
  <si>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</si>
  <si>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</si>
  <si>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</si>
  <si>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</si>
  <si>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</si>
  <si>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</si>
  <si>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</si>
  <si>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</si>
  <si>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</si>
  <si>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</si>
  <si>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</si>
  <si>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</si>
  <si>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</si>
  <si>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</si>
  <si>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</si>
  <si>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</si>
  <si>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</si>
  <si>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</si>
  <si>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</si>
  <si>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</si>
  <si>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</si>
  <si>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</si>
  <si>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</si>
  <si>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</si>
  <si>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</si>
  <si>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</si>
  <si>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</si>
  <si>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</si>
  <si>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</si>
  <si>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</si>
  <si>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</si>
  <si>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</si>
  <si>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</si>
  <si>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</si>
  <si>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</si>
  <si>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</si>
  <si>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</si>
  <si>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</si>
  <si>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</si>
  <si>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</si>
  <si>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</si>
  <si>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</si>
  <si>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</si>
  <si>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</si>
  <si>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</si>
  <si>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</si>
  <si>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</si>
  <si>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</si>
  <si>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</si>
  <si>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</si>
  <si>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</si>
  <si>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</si>
  <si>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</si>
  <si>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</si>
  <si>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</si>
  <si>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</si>
  <si>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</si>
  <si>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</si>
  <si>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</si>
  <si>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</si>
  <si>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</si>
  <si>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</si>
  <si>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</si>
  <si>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</si>
  <si>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</si>
  <si>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</si>
  <si>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</si>
  <si>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</si>
  <si>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</si>
  <si>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</si>
  <si>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</si>
  <si>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</si>
  <si>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</si>
  <si>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</si>
  <si>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</si>
  <si>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</si>
  <si>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</si>
  <si>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</si>
  <si>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</si>
  <si>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</si>
  <si>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</si>
  <si>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</si>
  <si>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</si>
  <si>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</si>
  <si>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</si>
  <si>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</si>
  <si>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</si>
  <si>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</si>
  <si>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</si>
  <si>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</si>
  <si>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</si>
  <si>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</si>
  <si>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</si>
  <si>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</si>
  <si>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</si>
  <si>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</si>
  <si>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</si>
  <si>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</si>
  <si>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</si>
  <si>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</si>
  <si>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</si>
  <si>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</si>
  <si>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</si>
  <si>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</si>
  <si>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</si>
  <si>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</si>
  <si>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</si>
  <si>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</si>
  <si>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</si>
  <si>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</si>
  <si>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</si>
  <si>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</si>
  <si>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</si>
  <si>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</si>
  <si>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</si>
  <si>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</si>
  <si>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</si>
  <si>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</si>
  <si>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</si>
  <si>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</si>
  <si>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</si>
  <si>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</si>
  <si>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</si>
  <si>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</si>
  <si>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</si>
  <si>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</si>
  <si>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</si>
  <si>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</si>
  <si>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</si>
  <si>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</si>
  <si>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</si>
  <si>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</si>
  <si>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</si>
  <si>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</si>
  <si>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</si>
  <si>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</si>
  <si>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</si>
  <si>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</si>
  <si>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</si>
  <si>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</si>
  <si>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</si>
  <si>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</si>
  <si>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</si>
  <si>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</si>
  <si>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</si>
  <si>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</si>
  <si>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</si>
  <si>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</si>
  <si>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</si>
  <si>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</si>
  <si>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</si>
  <si>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</si>
  <si>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</si>
  <si>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</si>
  <si>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</si>
  <si>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</si>
  <si>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</si>
  <si>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</si>
  <si>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</si>
  <si>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</si>
  <si>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</si>
  <si>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</si>
  <si>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</si>
  <si>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</si>
  <si>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</si>
  <si>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</si>
  <si>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</si>
  <si>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</si>
  <si>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</si>
  <si>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</si>
  <si>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</si>
  <si>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</si>
  <si>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</si>
  <si>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</si>
  <si>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</si>
  <si>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</si>
  <si>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</si>
  <si>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</si>
  <si>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</si>
  <si>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</si>
  <si>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</si>
  <si>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</si>
  <si>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</si>
  <si>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</si>
  <si>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</si>
  <si>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</si>
  <si>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</si>
  <si>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</si>
  <si>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</si>
  <si>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</si>
  <si>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</si>
  <si>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</si>
  <si>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</si>
  <si>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</si>
  <si>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</si>
  <si>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</si>
  <si>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</si>
  <si>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</si>
  <si>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</si>
  <si>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</si>
  <si>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</si>
  <si>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</si>
  <si>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</si>
  <si>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</si>
  <si>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</si>
  <si>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</si>
  <si>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</si>
  <si>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</si>
  <si>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</si>
  <si>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</si>
  <si>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</si>
  <si>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</si>
  <si>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</si>
  <si>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</si>
  <si>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</si>
  <si>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</si>
  <si>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</si>
  <si>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</si>
  <si>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</si>
  <si>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</si>
  <si>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</si>
  <si>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</si>
  <si>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</si>
  <si>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</si>
  <si>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</si>
  <si>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</si>
  <si>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</si>
  <si>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</si>
  <si>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</si>
  <si>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</si>
  <si>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</si>
  <si>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</si>
  <si>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</si>
  <si>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</si>
  <si>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</si>
  <si>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</si>
  <si>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</si>
  <si>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</si>
  <si>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</si>
  <si>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</si>
  <si>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</si>
  <si>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</si>
  <si>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</si>
  <si>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</si>
  <si>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</si>
  <si>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</si>
  <si>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</si>
  <si>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</si>
  <si>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</si>
  <si>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</si>
  <si>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</si>
  <si>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</si>
  <si>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</si>
  <si>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</si>
  <si>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</si>
  <si>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</si>
  <si>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</si>
  <si>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</si>
  <si>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</si>
  <si>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</si>
  <si>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</si>
  <si>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</si>
  <si>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</si>
  <si>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</si>
  <si>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</si>
  <si>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</si>
  <si>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</si>
  <si>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</si>
  <si>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</si>
  <si>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</si>
  <si>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</si>
  <si>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</si>
  <si>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</si>
  <si>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</si>
  <si>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</si>
  <si>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</si>
  <si>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</si>
  <si>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</si>
  <si>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</si>
  <si>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</si>
  <si>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</si>
  <si>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</si>
  <si>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</si>
  <si>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</si>
  <si>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</si>
  <si>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</si>
  <si>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</si>
  <si>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</si>
  <si>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</si>
  <si>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</si>
  <si>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</si>
  <si>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</si>
  <si>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</si>
  <si>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</si>
  <si>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</si>
  <si>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</si>
  <si>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</si>
  <si>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</si>
  <si>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</si>
  <si>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</si>
  <si>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</si>
  <si>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</si>
  <si>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</si>
  <si>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</si>
  <si>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</si>
  <si>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</si>
  <si>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</si>
  <si>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</si>
  <si>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</si>
  <si>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</si>
  <si>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</si>
  <si>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</si>
  <si>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</si>
  <si>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</si>
  <si>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</si>
  <si>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</si>
  <si>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</si>
  <si>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</si>
  <si>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</si>
  <si>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</si>
  <si>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</si>
  <si>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</si>
  <si>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</si>
  <si>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</si>
  <si>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</si>
  <si>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</si>
  <si>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</si>
  <si>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</si>
  <si>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</si>
  <si>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</si>
  <si>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</si>
  <si>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</si>
  <si>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</si>
  <si>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</si>
  <si>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</si>
  <si>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</si>
  <si>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</si>
  <si>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</si>
  <si>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</si>
  <si>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</si>
  <si>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</si>
  <si>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</si>
  <si>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</si>
  <si>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</si>
  <si>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</si>
  <si>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</si>
  <si>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</si>
  <si>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</si>
  <si>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</si>
  <si>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</si>
  <si>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</si>
  <si>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</si>
  <si>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</si>
  <si>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</si>
  <si>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</si>
  <si>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</si>
  <si>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</si>
  <si>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</si>
  <si>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</si>
  <si>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</si>
  <si>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</si>
  <si>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</si>
  <si>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</si>
  <si>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</si>
  <si>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</si>
  <si>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</si>
  <si>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</si>
  <si>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</si>
  <si>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</si>
  <si>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</si>
  <si>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</si>
  <si>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</si>
  <si>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</si>
  <si>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</si>
  <si>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</si>
  <si>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</si>
  <si>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</si>
  <si>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</si>
  <si>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</si>
  <si>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</si>
  <si>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</si>
  <si>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</si>
  <si>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</si>
  <si>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</si>
  <si>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</si>
  <si>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</si>
  <si>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</si>
  <si>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</si>
  <si>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</si>
  <si>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</si>
  <si>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</si>
  <si>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</si>
  <si>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</si>
  <si>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</si>
  <si>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</si>
  <si>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</si>
  <si>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</si>
  <si>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</si>
  <si>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</si>
  <si>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</si>
  <si>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</si>
  <si>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</si>
  <si>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</si>
  <si>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</si>
  <si>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</si>
  <si>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</si>
  <si>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</si>
  <si>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</si>
  <si>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</si>
  <si>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</si>
  <si>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</si>
  <si>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</si>
  <si>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</si>
  <si>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</si>
  <si>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</si>
  <si>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</si>
  <si>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</si>
  <si>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</si>
  <si>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</si>
  <si>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</si>
  <si>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</si>
  <si>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</si>
  <si>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</si>
  <si>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</si>
  <si>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</si>
  <si>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</si>
  <si>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</si>
  <si>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</si>
  <si>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</si>
  <si>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</si>
  <si>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</si>
  <si>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</si>
  <si>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</si>
  <si>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</si>
  <si>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</si>
  <si>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</si>
  <si>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</si>
  <si>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</si>
  <si>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</si>
  <si>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</si>
  <si>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</si>
  <si>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</si>
  <si>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</si>
  <si>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</si>
  <si>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</si>
  <si>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</si>
  <si>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</si>
  <si>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</si>
  <si>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</si>
  <si>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</si>
  <si>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</si>
  <si>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</si>
  <si>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</si>
  <si>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</si>
  <si>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</si>
  <si>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</si>
  <si>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</si>
  <si>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</si>
  <si>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</si>
  <si>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</si>
  <si>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</si>
  <si>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</si>
  <si>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</si>
  <si>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</si>
  <si>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</si>
  <si>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</si>
  <si>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</si>
  <si>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</si>
  <si>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</si>
  <si>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</si>
  <si>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</si>
  <si>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</si>
  <si>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</si>
  <si>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</si>
  <si>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</si>
  <si>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</si>
  <si>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</si>
  <si>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</si>
  <si>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</si>
  <si>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</si>
  <si>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</si>
  <si>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</si>
  <si>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</si>
  <si>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</si>
  <si>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</si>
  <si>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</si>
  <si>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</si>
  <si>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</si>
  <si>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</si>
  <si>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</si>
  <si>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</si>
  <si>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</si>
  <si>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</si>
  <si>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</si>
  <si>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</si>
  <si>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</si>
  <si>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</si>
  <si>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</si>
  <si>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</si>
  <si>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</si>
  <si>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</si>
  <si>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</si>
  <si>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</si>
  <si>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</si>
  <si>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</si>
  <si>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</si>
  <si>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</si>
  <si>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</si>
  <si>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</si>
  <si>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</si>
  <si>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</si>
  <si>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</si>
  <si>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</si>
  <si>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</si>
  <si>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</si>
  <si>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</si>
  <si>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</si>
  <si>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</si>
  <si>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</si>
  <si>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</si>
  <si>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</si>
  <si>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</si>
  <si>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</si>
  <si>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</si>
  <si>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</si>
  <si>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</si>
  <si>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</si>
  <si>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</si>
  <si>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</si>
  <si>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</si>
  <si>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</si>
  <si>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</si>
  <si>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</si>
  <si>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</si>
  <si>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</si>
  <si>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</si>
  <si>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</si>
  <si>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</si>
  <si>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</si>
  <si>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</si>
  <si>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</si>
  <si>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</si>
  <si>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</si>
  <si>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</si>
  <si>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</si>
  <si>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</si>
  <si>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</si>
  <si>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</si>
  <si>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</si>
  <si>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</si>
  <si>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</si>
  <si>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</si>
  <si>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</si>
  <si>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</si>
  <si>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</si>
  <si>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</si>
  <si>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</si>
  <si>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</si>
  <si>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</si>
  <si>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</si>
  <si>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</si>
  <si>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</si>
  <si>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</si>
  <si>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</si>
  <si>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</si>
  <si>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</si>
  <si>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</si>
  <si>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</si>
  <si>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</si>
  <si>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</si>
  <si>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</si>
  <si>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</si>
  <si>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</si>
  <si>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</si>
  <si>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</si>
  <si>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</si>
  <si>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</si>
  <si>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</si>
  <si>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</si>
  <si>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</si>
  <si>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</si>
  <si>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</si>
  <si>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</si>
  <si>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</si>
  <si>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</si>
  <si>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</si>
  <si>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</si>
  <si>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</si>
  <si>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</si>
  <si>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</si>
  <si>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</si>
  <si>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</si>
  <si>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</si>
  <si>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</si>
  <si>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</si>
  <si>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</si>
  <si>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</si>
  <si>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</si>
  <si>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</si>
  <si>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</si>
  <si>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</si>
  <si>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</si>
  <si>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</si>
  <si>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</si>
  <si>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</si>
  <si>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</si>
  <si>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</si>
  <si>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</si>
  <si>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</si>
  <si>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</si>
  <si>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</si>
  <si>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</si>
  <si>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</si>
  <si>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</si>
  <si>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</si>
  <si>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</si>
  <si>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</si>
  <si>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</si>
  <si>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</si>
  <si>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</si>
  <si>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</si>
  <si>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</si>
  <si>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</si>
  <si>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</si>
  <si>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</si>
  <si>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</si>
  <si>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</si>
  <si>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</si>
  <si>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</si>
  <si>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</si>
  <si>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</si>
  <si>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</si>
  <si>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</si>
  <si>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</si>
  <si>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</si>
  <si>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</si>
  <si>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</si>
  <si>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</si>
  <si>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</si>
  <si>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</si>
  <si>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</si>
  <si>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</si>
  <si>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</si>
  <si>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</si>
  <si>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</si>
  <si>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</si>
  <si>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</si>
  <si>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</si>
  <si>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</si>
  <si>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</si>
  <si>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</si>
  <si>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</si>
  <si>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</si>
  <si>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</si>
  <si>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</si>
  <si>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</si>
  <si>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</si>
  <si>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</si>
  <si>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</si>
  <si>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</si>
  <si>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</si>
  <si>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</si>
  <si>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</si>
  <si>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</si>
  <si>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</si>
  <si>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</si>
  <si>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</si>
  <si>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</si>
  <si>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</si>
  <si>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</si>
  <si>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</si>
  <si>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</si>
  <si>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</si>
  <si>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</si>
  <si>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</si>
  <si>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</si>
  <si>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</si>
  <si>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</si>
  <si>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</si>
  <si>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</si>
  <si>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</si>
  <si>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</si>
  <si>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</si>
  <si>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</si>
  <si>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</si>
  <si>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</si>
  <si>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</si>
  <si>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</si>
  <si>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</si>
  <si>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</si>
  <si>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</si>
  <si>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</si>
  <si>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</si>
  <si>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</si>
  <si>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</si>
  <si>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</si>
  <si>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</si>
  <si>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</si>
  <si>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</si>
  <si>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</si>
  <si>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</si>
  <si>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</si>
  <si>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</si>
  <si>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</si>
  <si>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</si>
  <si>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</si>
  <si>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</si>
  <si>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</si>
  <si>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</si>
  <si>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</si>
  <si>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</si>
  <si>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</si>
  <si>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</si>
  <si>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</si>
  <si>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</si>
  <si>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</si>
  <si>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</si>
  <si>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</si>
  <si>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</si>
  <si>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</si>
  <si>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</si>
  <si>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</si>
  <si>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</si>
  <si>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</si>
  <si>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</si>
  <si>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</si>
  <si>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</si>
  <si>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</si>
  <si>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</si>
  <si>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</si>
  <si>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</si>
  <si>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</si>
  <si>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</si>
  <si>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</si>
  <si>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</si>
  <si>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</si>
  <si>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</si>
  <si>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</si>
  <si>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</si>
  <si>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</si>
  <si>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</si>
  <si>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</si>
  <si>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</si>
  <si>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</si>
  <si>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</si>
  <si>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</si>
  <si>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</si>
  <si>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</si>
  <si>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</si>
  <si>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</si>
  <si>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</si>
  <si>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</si>
  <si>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</si>
  <si>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</si>
  <si>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</si>
  <si>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</si>
  <si>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</si>
  <si>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</si>
  <si>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</si>
  <si>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</si>
  <si>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</si>
  <si>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</si>
  <si>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</si>
  <si>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</si>
  <si>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</si>
  <si>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</si>
  <si>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</si>
  <si>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</si>
  <si>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</si>
  <si>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</si>
  <si>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</si>
  <si>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</si>
  <si>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</si>
  <si>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</si>
  <si>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</si>
  <si>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</si>
  <si>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</si>
  <si>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</si>
  <si>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</si>
  <si>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</si>
  <si>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</si>
  <si>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</si>
  <si>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</si>
  <si>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</si>
  <si>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</si>
  <si>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</si>
  <si>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</si>
  <si>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</si>
  <si>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</si>
  <si>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</si>
  <si>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</si>
  <si>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</si>
  <si>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</si>
  <si>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</si>
  <si>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</si>
  <si>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</si>
  <si>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</si>
  <si>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</si>
  <si>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</si>
  <si>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</si>
  <si>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</si>
  <si>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</si>
  <si>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</si>
  <si>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</si>
  <si>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</si>
  <si>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</si>
  <si>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</si>
  <si>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</si>
  <si>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</si>
  <si>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</si>
  <si>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</si>
  <si>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</si>
  <si>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</si>
  <si>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</si>
  <si>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</si>
  <si>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</si>
  <si>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</si>
  <si>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</si>
  <si>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</si>
  <si>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</si>
  <si>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</si>
  <si>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</si>
  <si>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</si>
  <si>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</si>
  <si>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</si>
  <si>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</si>
  <si>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</si>
  <si>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</si>
  <si>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</si>
  <si>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</si>
  <si>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</si>
  <si>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</si>
  <si>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</si>
  <si>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</si>
  <si>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</si>
  <si>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</si>
  <si>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</si>
  <si>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</si>
  <si>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</si>
  <si>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</si>
  <si>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</si>
  <si>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</si>
  <si>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</si>
  <si>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</si>
  <si>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</si>
  <si>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</si>
  <si>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</si>
  <si>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</si>
  <si>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</si>
  <si>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</si>
  <si>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</si>
  <si>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</si>
  <si>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</si>
  <si>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</si>
  <si>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</si>
  <si>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</si>
  <si>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</si>
  <si>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</si>
  <si>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</si>
  <si>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</si>
  <si>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</si>
  <si>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</si>
  <si>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</si>
  <si>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</si>
  <si>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</si>
  <si>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</si>
  <si>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</si>
  <si>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</si>
  <si>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</si>
  <si>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</si>
  <si>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</si>
  <si>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</si>
  <si>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</si>
  <si>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</si>
  <si>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</si>
  <si>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</si>
  <si>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</si>
  <si>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</si>
  <si>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</si>
  <si>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</si>
  <si>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</si>
  <si>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</si>
  <si>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</si>
  <si>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</si>
  <si>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</si>
  <si>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</si>
  <si>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</si>
  <si>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</si>
  <si>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</si>
  <si>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</si>
  <si>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</si>
  <si>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</si>
  <si>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</si>
  <si>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</si>
  <si>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</si>
  <si>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</si>
  <si>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</si>
  <si>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</si>
  <si>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</si>
  <si>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</si>
  <si>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</si>
  <si>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</si>
  <si>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</si>
  <si>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</si>
  <si>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</si>
  <si>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</si>
  <si>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</si>
  <si>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</si>
  <si>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</si>
  <si>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</si>
  <si>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</si>
  <si>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</si>
  <si>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</si>
  <si>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</si>
  <si>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</si>
  <si>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</si>
  <si>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</si>
  <si>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</si>
  <si>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</si>
  <si>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</si>
  <si>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</si>
  <si>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</si>
  <si>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</si>
  <si>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</si>
  <si>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</si>
  <si>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</si>
  <si>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</si>
  <si>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</si>
  <si>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</si>
  <si>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</si>
  <si>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</si>
  <si>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</si>
  <si>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</si>
  <si>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</si>
  <si>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</si>
  <si>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</si>
  <si>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</si>
  <si>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</si>
  <si>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</si>
  <si>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</si>
  <si>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</si>
  <si>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</si>
  <si>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</si>
  <si>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</si>
  <si>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</si>
  <si>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</si>
  <si>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</si>
  <si>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</si>
  <si>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</si>
  <si>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</si>
  <si>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</si>
  <si>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</si>
  <si>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</si>
  <si>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</si>
  <si>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</si>
  <si>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</si>
  <si>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</si>
  <si>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</si>
  <si>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</si>
  <si>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</si>
  <si>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</si>
  <si>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</si>
  <si>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</si>
  <si>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</si>
  <si>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</si>
  <si>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</si>
  <si>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</si>
  <si>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</si>
  <si>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</si>
  <si>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</si>
  <si>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</si>
  <si>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</si>
  <si>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</si>
  <si>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</si>
  <si>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</si>
  <si>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</si>
  <si>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</si>
  <si>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</si>
  <si>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</si>
  <si>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</si>
  <si>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</si>
  <si>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</si>
  <si>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</si>
  <si>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</si>
  <si>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</si>
  <si>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</si>
  <si>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</si>
  <si>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</si>
  <si>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</si>
  <si>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</si>
  <si>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</si>
  <si>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</si>
  <si>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</si>
  <si>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</si>
  <si>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</si>
  <si>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</si>
  <si>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</si>
  <si>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</si>
  <si>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</si>
  <si>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</si>
  <si>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</si>
  <si>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</si>
  <si>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</si>
  <si>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</si>
  <si>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</si>
  <si>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</si>
  <si>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</si>
  <si>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</si>
  <si>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</si>
  <si>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</si>
  <si>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</si>
  <si>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</si>
  <si>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</si>
  <si>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</si>
  <si>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</si>
  <si>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</si>
  <si>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</si>
  <si>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</si>
  <si>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</si>
  <si>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</si>
  <si>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</si>
  <si>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</si>
  <si>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</si>
  <si>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</si>
  <si>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</si>
  <si>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</si>
  <si>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</si>
  <si>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</si>
  <si>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</si>
  <si>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</si>
  <si>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</si>
  <si>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</si>
  <si>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</si>
  <si>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</si>
  <si>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</si>
  <si>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</si>
  <si>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</si>
  <si>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</si>
  <si>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</si>
  <si>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</si>
  <si>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</si>
  <si>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</si>
  <si>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</si>
  <si>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</si>
  <si>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</si>
  <si>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</si>
  <si>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</si>
  <si>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</si>
  <si>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</si>
  <si>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</si>
  <si>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</si>
  <si>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</si>
  <si>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</si>
  <si>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</si>
  <si>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</si>
  <si>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</si>
  <si>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</si>
  <si>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</si>
  <si>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</si>
  <si>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</si>
  <si>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</si>
  <si>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</si>
  <si>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</si>
  <si>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</si>
  <si>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</si>
  <si>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</si>
  <si>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</si>
  <si>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</si>
  <si>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</si>
  <si>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</si>
  <si>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</si>
  <si>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</si>
  <si>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</si>
  <si>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</si>
  <si>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</si>
  <si>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</si>
  <si>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</si>
  <si>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</si>
  <si>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</si>
  <si>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</si>
  <si>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</si>
  <si>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</si>
  <si>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</si>
  <si>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</si>
  <si>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</si>
  <si>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</si>
  <si>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</si>
  <si>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</si>
  <si>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</si>
  <si>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</si>
  <si>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</si>
  <si>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</si>
  <si>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</si>
  <si>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</si>
  <si>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</si>
  <si>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</si>
  <si>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</si>
  <si>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</si>
  <si>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</si>
  <si>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</si>
  <si>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</si>
  <si>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</si>
  <si>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</si>
  <si>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</si>
  <si>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</si>
  <si>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</si>
  <si>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</si>
  <si>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</si>
  <si>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</si>
  <si>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</si>
  <si>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</si>
  <si>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</si>
  <si>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</si>
  <si>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</si>
  <si>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</si>
  <si>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</si>
  <si>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</si>
  <si>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</si>
  <si>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</si>
  <si>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</si>
  <si>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</si>
  <si>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</si>
  <si>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</si>
  <si>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</si>
  <si>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</si>
  <si>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</si>
  <si>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</si>
  <si>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</si>
  <si>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</si>
  <si>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</si>
  <si>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</si>
  <si>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</si>
  <si>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</si>
  <si>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</si>
  <si>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</si>
  <si>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</si>
  <si>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</si>
  <si>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</si>
  <si>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</si>
  <si>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</si>
  <si>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</si>
  <si>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</si>
  <si>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</si>
  <si>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</si>
  <si>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</si>
  <si>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</si>
  <si>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</si>
  <si>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</si>
  <si>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</si>
  <si>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</si>
  <si>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</si>
  <si>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</si>
  <si>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</si>
  <si>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</si>
  <si>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</si>
  <si>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</si>
  <si>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</si>
  <si>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</si>
  <si>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</si>
  <si>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</si>
  <si>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</si>
  <si>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</si>
  <si>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</si>
  <si>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</si>
  <si>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</si>
  <si>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</si>
  <si>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</si>
  <si>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</si>
  <si>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</si>
  <si>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</si>
  <si>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</si>
  <si>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</si>
  <si>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</si>
  <si>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</si>
  <si>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</si>
  <si>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</si>
  <si>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</si>
  <si>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</si>
  <si>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</si>
  <si>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</si>
  <si>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</si>
  <si>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</si>
  <si>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</si>
  <si>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</si>
  <si>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</si>
  <si>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</si>
  <si>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</si>
  <si>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</si>
  <si>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</si>
  <si>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</si>
  <si>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</si>
  <si>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</si>
  <si>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</si>
  <si>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</si>
  <si>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</si>
  <si>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</si>
  <si>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</si>
  <si>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</si>
  <si>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</si>
  <si>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</si>
  <si>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</si>
  <si>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</si>
  <si>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</si>
  <si>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</si>
  <si>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</si>
  <si>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</si>
  <si>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</si>
  <si>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</si>
  <si>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</si>
  <si>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</si>
  <si>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</si>
  <si>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</si>
  <si>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</si>
  <si>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</si>
  <si>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</si>
  <si>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</si>
  <si>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</si>
  <si>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</si>
  <si>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</si>
  <si>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</si>
  <si>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</si>
  <si>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</si>
  <si>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</si>
  <si>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</si>
  <si>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</si>
  <si>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</si>
  <si>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</si>
  <si>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</si>
  <si>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</si>
  <si>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</si>
  <si>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</si>
  <si>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</si>
  <si>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</si>
  <si>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</si>
  <si>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</si>
  <si>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</si>
  <si>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</si>
  <si>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</si>
  <si>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</si>
  <si>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</si>
  <si>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</si>
  <si>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</si>
  <si>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</si>
  <si>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</si>
  <si>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</si>
  <si>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</si>
  <si>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</si>
  <si>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</si>
  <si>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</si>
  <si>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</si>
  <si>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</si>
  <si>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</si>
  <si>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</si>
  <si>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</si>
  <si>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</si>
  <si>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</si>
  <si>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</si>
  <si>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</si>
  <si>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</si>
  <si>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</si>
  <si>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</si>
  <si>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</si>
  <si>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</si>
  <si>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</si>
  <si>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</si>
  <si>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</si>
  <si>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</si>
  <si>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</si>
  <si>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</si>
  <si>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</si>
  <si>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</si>
  <si>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</si>
  <si>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</si>
  <si>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</si>
  <si>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</si>
  <si>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</si>
  <si>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</si>
  <si>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</si>
  <si>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</si>
  <si>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</si>
  <si>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</si>
  <si>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</si>
  <si>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</si>
  <si>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</si>
  <si>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</si>
  <si>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</si>
  <si>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</si>
  <si>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</si>
  <si>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</si>
  <si>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</si>
  <si>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</si>
  <si>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</si>
  <si>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</si>
  <si>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</si>
  <si>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</si>
  <si>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</si>
  <si>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</si>
  <si>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</si>
  <si>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</si>
  <si>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</si>
  <si>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</si>
  <si>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</si>
  <si>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</si>
  <si>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</si>
  <si>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</si>
  <si>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</si>
  <si>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</si>
  <si>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</si>
  <si>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</si>
  <si>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</si>
  <si>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</si>
  <si>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</si>
  <si>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</si>
  <si>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</si>
  <si>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</si>
  <si>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</si>
  <si>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</si>
  <si>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</si>
  <si>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</si>
  <si>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</si>
  <si>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</si>
  <si>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</si>
  <si>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</si>
  <si>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</si>
  <si>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</si>
  <si>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</si>
  <si>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</si>
  <si>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</si>
  <si>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</si>
  <si>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</si>
  <si>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</si>
  <si>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</si>
  <si>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</si>
  <si>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</si>
  <si>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</si>
  <si>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</si>
  <si>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</si>
  <si>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</si>
  <si>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</si>
  <si>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</si>
  <si>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</si>
  <si>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</si>
  <si>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</si>
  <si>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</si>
  <si>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</si>
  <si>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</si>
  <si>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</si>
  <si>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</si>
  <si>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</si>
  <si>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</si>
  <si>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</si>
  <si>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</si>
  <si>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</si>
  <si>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</si>
  <si>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</si>
  <si>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</si>
  <si>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</si>
  <si>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</si>
  <si>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</si>
  <si>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</si>
  <si>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</si>
  <si>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</si>
  <si>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</si>
  <si>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</si>
  <si>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</si>
  <si>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</si>
  <si>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</si>
  <si>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</si>
  <si>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</si>
  <si>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</si>
  <si>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</si>
  <si>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</si>
  <si>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</si>
  <si>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</si>
  <si>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</si>
  <si>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</si>
  <si>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</si>
  <si>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</si>
  <si>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</si>
  <si>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</si>
  <si>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</si>
  <si>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</si>
  <si>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</si>
  <si>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</si>
  <si>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</si>
  <si>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</si>
  <si>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</si>
  <si>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</si>
  <si>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</si>
  <si>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</si>
  <si>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</si>
  <si>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</si>
  <si>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</si>
  <si>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</si>
  <si>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</si>
  <si>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</si>
  <si>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</si>
  <si>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</si>
  <si>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</si>
  <si>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</si>
  <si>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</si>
  <si>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</si>
  <si>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</si>
  <si>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</si>
  <si>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</si>
  <si>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</si>
  <si>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</si>
  <si>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</si>
  <si>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</si>
  <si>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</si>
  <si>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</si>
  <si>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</si>
  <si>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</si>
  <si>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</si>
  <si>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</si>
  <si>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</si>
  <si>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</si>
  <si>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</si>
  <si>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</si>
  <si>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</si>
  <si>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</si>
  <si>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</si>
  <si>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</si>
  <si>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</si>
  <si>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</si>
  <si>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</si>
  <si>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</si>
  <si>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</si>
  <si>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</si>
  <si>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</si>
  <si>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</si>
  <si>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</si>
  <si>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</si>
  <si>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</si>
  <si>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</si>
  <si>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</si>
  <si>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</si>
  <si>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</si>
  <si>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</si>
  <si>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</si>
  <si>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</si>
  <si>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</si>
  <si>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</si>
  <si>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</si>
  <si>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</si>
  <si>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</si>
  <si>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</si>
  <si>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</si>
  <si>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</si>
  <si>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</si>
  <si>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</si>
  <si>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</si>
  <si>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</si>
  <si>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</si>
  <si>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</si>
  <si>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</si>
  <si>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</si>
  <si>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</si>
  <si>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</si>
  <si>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</si>
  <si>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</si>
  <si>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</si>
  <si>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</si>
  <si>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</si>
  <si>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</si>
  <si>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</si>
  <si>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</si>
  <si>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</si>
  <si>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</si>
  <si>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</si>
  <si>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</si>
  <si>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</si>
  <si>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</si>
  <si>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</si>
  <si>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</si>
  <si>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</si>
  <si>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</si>
  <si>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</si>
  <si>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</si>
  <si>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</si>
  <si>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</si>
  <si>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</si>
  <si>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</si>
  <si>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</si>
  <si>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</si>
  <si>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</si>
  <si>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</si>
  <si>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</si>
  <si>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</si>
  <si>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</si>
  <si>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</si>
  <si>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</si>
  <si>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</si>
  <si>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</si>
  <si>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</si>
  <si>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</si>
  <si>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</si>
  <si>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</si>
  <si>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</si>
  <si>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</si>
  <si>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</si>
  <si>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</si>
  <si>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</si>
  <si>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</si>
  <si>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</si>
  <si>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</si>
  <si>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</si>
  <si>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</si>
  <si>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</si>
  <si>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</si>
  <si>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</si>
  <si>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</si>
  <si>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</si>
  <si>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</si>
  <si>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</si>
  <si>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</si>
  <si>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</si>
  <si>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</si>
  <si>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</si>
  <si>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</si>
  <si>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</si>
  <si>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</si>
  <si>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</si>
  <si>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</si>
  <si>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</si>
  <si>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</si>
  <si>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</si>
  <si>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</si>
  <si>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</si>
  <si>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</si>
  <si>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</si>
  <si>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</si>
  <si>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</si>
  <si>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</si>
  <si>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</si>
  <si>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</si>
  <si>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</si>
  <si>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</si>
  <si>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</si>
  <si>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</si>
  <si>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</si>
  <si>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</si>
  <si>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</si>
  <si>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</si>
  <si>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</si>
  <si>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</si>
  <si>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</si>
  <si>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</si>
  <si>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</si>
  <si>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</si>
  <si>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</si>
  <si>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</si>
  <si>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</si>
  <si>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</si>
  <si>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</si>
  <si>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</si>
  <si>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</si>
  <si>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</si>
  <si>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</si>
  <si>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</si>
  <si>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</si>
  <si>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</si>
  <si>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</si>
  <si>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</si>
  <si>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</si>
  <si>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</si>
  <si>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</si>
  <si>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</si>
  <si>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</si>
  <si>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</si>
  <si>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</si>
  <si>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</si>
  <si>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</si>
  <si>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</si>
  <si>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</si>
  <si>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</si>
  <si>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</si>
  <si>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</si>
  <si>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</si>
  <si>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</si>
  <si>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</si>
  <si>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</si>
  <si>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</si>
  <si>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</si>
  <si>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</si>
  <si>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</si>
  <si>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</si>
  <si>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</si>
  <si>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</si>
  <si>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</si>
  <si>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</si>
  <si>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</si>
  <si>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</si>
  <si>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</si>
  <si>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</si>
  <si>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</si>
  <si>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</si>
  <si>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</si>
  <si>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</si>
  <si>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</si>
  <si>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</si>
  <si>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</si>
  <si>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</si>
  <si>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</si>
  <si>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</si>
  <si>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</si>
  <si>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</si>
  <si>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</si>
  <si>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</si>
  <si>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</si>
  <si>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</si>
  <si>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</si>
  <si>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</si>
  <si>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</si>
  <si>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</si>
  <si>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</si>
  <si>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</si>
  <si>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</si>
  <si>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</si>
  <si>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</si>
  <si>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</si>
  <si>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</si>
  <si>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</si>
  <si>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</si>
  <si>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</si>
  <si>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</si>
  <si>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</si>
  <si>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</si>
  <si>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</si>
  <si>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</si>
  <si>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</si>
  <si>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</si>
  <si>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</si>
  <si>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</si>
  <si>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</si>
  <si>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</si>
  <si>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</si>
  <si>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</si>
  <si>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</si>
  <si>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</si>
  <si>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</si>
  <si>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</si>
  <si>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</si>
  <si>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</si>
  <si>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</si>
  <si>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</si>
  <si>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</si>
  <si>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</si>
  <si>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</si>
  <si>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</si>
  <si>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</si>
  <si>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</si>
  <si>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</si>
  <si>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</si>
  <si>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</si>
  <si>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</si>
  <si>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</si>
  <si>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</si>
  <si>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</si>
  <si>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</si>
  <si>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</si>
  <si>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</si>
  <si>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</si>
  <si>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</si>
  <si>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</si>
  <si>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</si>
  <si>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</si>
  <si>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</si>
  <si>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</si>
  <si>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</si>
  <si>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</si>
  <si>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</si>
  <si>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</si>
  <si>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</si>
  <si>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</si>
  <si>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</si>
  <si>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</si>
  <si>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</si>
  <si>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</si>
  <si>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</si>
  <si>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</si>
  <si>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</si>
  <si>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</si>
  <si>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</si>
  <si>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</si>
  <si>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</si>
  <si>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</si>
  <si>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</si>
  <si>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</si>
  <si>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</si>
  <si>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</si>
  <si>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</si>
  <si>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</si>
  <si>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</si>
  <si>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</si>
  <si>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</si>
  <si>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</si>
  <si>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</si>
  <si>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</si>
  <si>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</si>
  <si>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</si>
  <si>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</si>
  <si>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</si>
  <si>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</si>
  <si>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</si>
  <si>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</si>
  <si>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</si>
  <si>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</si>
  <si>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</si>
  <si>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</si>
  <si>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</si>
  <si>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</si>
  <si>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</si>
  <si>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</si>
  <si>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</si>
  <si>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</si>
  <si>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</si>
  <si>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</si>
  <si>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</si>
  <si>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</si>
  <si>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</si>
  <si>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</si>
  <si>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</si>
  <si>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</si>
  <si>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</si>
  <si>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</si>
  <si>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</si>
  <si>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</si>
  <si>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</si>
  <si>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</si>
  <si>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</si>
  <si>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</si>
  <si>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</si>
  <si>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</si>
  <si>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</si>
  <si>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</si>
  <si>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</si>
  <si>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</si>
  <si>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</si>
  <si>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</si>
  <si>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</si>
  <si>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</si>
  <si>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</si>
  <si>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</si>
  <si>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</si>
  <si>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</si>
  <si>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</si>
  <si>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</si>
  <si>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</si>
  <si>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</si>
  <si>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</si>
  <si>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</si>
  <si>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</si>
  <si>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</si>
  <si>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</si>
  <si>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</si>
  <si>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</si>
  <si>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</si>
  <si>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</si>
  <si>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</si>
  <si>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</si>
  <si>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</si>
  <si>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</si>
  <si>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</si>
  <si>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</si>
  <si>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</si>
  <si>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</si>
  <si>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</si>
  <si>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</si>
  <si>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</si>
  <si>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</si>
  <si>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</si>
  <si>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</si>
  <si>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</si>
  <si>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</si>
  <si>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</si>
  <si>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</si>
  <si>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</si>
  <si>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</si>
  <si>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</si>
  <si>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</si>
  <si>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</si>
  <si>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</si>
  <si>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</si>
  <si>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</si>
  <si>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</si>
  <si>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</si>
  <si>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</si>
  <si>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</si>
  <si>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</si>
  <si>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</si>
  <si>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</si>
  <si>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</si>
  <si>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</si>
  <si>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</si>
  <si>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</si>
  <si>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</si>
  <si>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</si>
  <si>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</si>
  <si>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</si>
  <si>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</si>
  <si>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</si>
  <si>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</si>
  <si>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</si>
  <si>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</si>
  <si>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</si>
  <si>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</si>
  <si>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</si>
  <si>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</si>
  <si>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</si>
  <si>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</si>
  <si>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</si>
  <si>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</si>
  <si>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</si>
  <si>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</si>
  <si>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</si>
  <si>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</si>
  <si>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</si>
  <si>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</si>
  <si>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</si>
  <si>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</si>
  <si>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</si>
  <si>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</si>
  <si>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</si>
  <si>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</si>
  <si>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</si>
  <si>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</si>
  <si>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</si>
  <si>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</si>
  <si>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</si>
  <si>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</si>
  <si>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</si>
  <si>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</si>
  <si>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</si>
  <si>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</si>
  <si>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</si>
  <si>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</si>
  <si>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</si>
  <si>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</si>
  <si>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</si>
  <si>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</si>
  <si>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</si>
  <si>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</si>
  <si>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</si>
  <si>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</si>
  <si>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</si>
  <si>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</si>
  <si>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</si>
  <si>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</si>
  <si>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</si>
  <si>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</si>
  <si>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</si>
  <si>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</si>
  <si>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</si>
  <si>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</si>
  <si>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</si>
  <si>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</si>
  <si>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</si>
  <si>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</si>
  <si>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</si>
  <si>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</si>
  <si>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</si>
  <si>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</si>
  <si>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</si>
  <si>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</si>
  <si>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</si>
  <si>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</si>
  <si>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</si>
  <si>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</si>
  <si>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</si>
  <si>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</si>
  <si>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</si>
  <si>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</si>
  <si>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</si>
  <si>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</si>
  <si>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</si>
  <si>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</si>
  <si>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</si>
  <si>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</si>
  <si>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</si>
  <si>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</si>
  <si>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</si>
  <si>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</si>
  <si>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</si>
  <si>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</si>
  <si>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</si>
  <si>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</si>
  <si>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</si>
  <si>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</si>
  <si>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</si>
  <si>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</si>
  <si>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</si>
  <si>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</si>
  <si>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</si>
  <si>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</si>
  <si>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</si>
  <si>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</si>
  <si>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</si>
  <si>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</si>
  <si>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</si>
  <si>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</si>
  <si>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</si>
  <si>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</si>
  <si>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</si>
  <si>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</si>
  <si>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</si>
  <si>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</si>
  <si>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</si>
  <si>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</si>
  <si>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</si>
  <si>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</si>
  <si>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</si>
  <si>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</si>
  <si>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</si>
  <si>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</si>
  <si>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</si>
  <si>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</si>
  <si>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</si>
  <si>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</si>
  <si>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</si>
  <si>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</si>
  <si>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</si>
  <si>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</si>
  <si>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</si>
  <si>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</si>
  <si>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</si>
  <si>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</si>
  <si>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</si>
  <si>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</si>
  <si>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</si>
  <si>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</si>
  <si>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</si>
  <si>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</si>
  <si>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</si>
  <si>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</si>
  <si>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</si>
  <si>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</si>
  <si>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</si>
  <si>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</si>
  <si>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</si>
  <si>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</si>
  <si>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</si>
  <si>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</si>
  <si>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</si>
  <si>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</si>
  <si>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</si>
  <si>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</si>
  <si>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</si>
  <si>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</si>
  <si>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</si>
  <si>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</si>
  <si>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</si>
  <si>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</si>
  <si>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</si>
  <si>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</si>
  <si>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</si>
  <si>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</si>
  <si>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</si>
  <si>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</si>
  <si>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</si>
  <si>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</si>
  <si>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</si>
  <si>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</si>
  <si>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</si>
  <si>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</si>
  <si>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</si>
  <si>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</si>
  <si>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</si>
  <si>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</si>
  <si>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</si>
  <si>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</si>
  <si>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</si>
  <si>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</si>
  <si>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</si>
  <si>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</si>
  <si>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</si>
  <si>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</si>
  <si>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</si>
  <si>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</si>
  <si>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</si>
  <si>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</si>
  <si>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</si>
  <si>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</si>
  <si>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</si>
  <si>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</si>
  <si>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</si>
  <si>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</si>
  <si>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</si>
  <si>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</si>
  <si>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</si>
  <si>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</si>
  <si>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</si>
  <si>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</si>
  <si>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</si>
  <si>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</si>
  <si>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</si>
  <si>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</si>
  <si>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</si>
  <si>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</si>
  <si>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</si>
  <si>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</si>
  <si>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</si>
  <si>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</si>
  <si>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</si>
  <si>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</si>
  <si>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</si>
  <si>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</si>
  <si>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</si>
  <si>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</si>
  <si>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</si>
  <si>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</si>
  <si>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</si>
  <si>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</si>
  <si>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</si>
  <si>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</si>
  <si>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</si>
  <si>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</si>
  <si>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</si>
  <si>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</si>
  <si>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</si>
  <si>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</si>
  <si>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</si>
  <si>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</si>
  <si>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</si>
  <si>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</si>
  <si>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</si>
  <si>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</si>
  <si>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</si>
  <si>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</si>
  <si>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</si>
  <si>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</si>
  <si>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</si>
  <si>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</si>
  <si>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</si>
  <si>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</si>
  <si>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</si>
  <si>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</si>
  <si>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</si>
  <si>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</si>
  <si>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</si>
  <si>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</si>
  <si>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</si>
  <si>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</si>
  <si>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</si>
  <si>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</si>
  <si>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</si>
  <si>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</si>
  <si>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</si>
  <si>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</si>
  <si>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</si>
  <si>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</si>
  <si>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</si>
  <si>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</si>
  <si>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</si>
  <si>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</si>
  <si>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</si>
  <si>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</si>
  <si>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</si>
  <si>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</si>
  <si>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</si>
  <si>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</si>
  <si>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</si>
  <si>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</si>
  <si>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</si>
  <si>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</si>
  <si>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</si>
  <si>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</si>
  <si>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</si>
  <si>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</si>
  <si>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</si>
  <si>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</si>
  <si>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</si>
  <si>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</si>
  <si>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</si>
  <si>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</si>
  <si>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</si>
  <si>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</si>
  <si>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</si>
  <si>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</si>
  <si>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</si>
  <si>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</si>
  <si>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</si>
  <si>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</si>
  <si>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</si>
  <si>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</si>
  <si>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</si>
  <si>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</si>
  <si>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</si>
  <si>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</si>
  <si>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</si>
  <si>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</si>
  <si>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</si>
  <si>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</si>
  <si>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</si>
  <si>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</si>
  <si>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</si>
  <si>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</si>
  <si>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</si>
  <si>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</si>
  <si>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</si>
  <si>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</si>
  <si>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</si>
  <si>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</si>
  <si>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</si>
  <si>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</si>
  <si>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</si>
  <si>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</si>
  <si>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</si>
  <si>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</si>
  <si>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</si>
  <si>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</si>
  <si>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</si>
  <si>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</si>
  <si>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</si>
  <si>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</si>
  <si>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</si>
  <si>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</si>
  <si>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</si>
  <si>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</si>
  <si>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</si>
  <si>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</si>
  <si>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</si>
  <si>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</si>
  <si>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</si>
  <si>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</si>
  <si>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</si>
  <si>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</si>
  <si>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</si>
  <si>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</si>
  <si>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</si>
  <si>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</si>
  <si>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</si>
  <si>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</si>
  <si>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</si>
  <si>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</si>
  <si>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</si>
  <si>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</si>
  <si>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</si>
  <si>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</si>
  <si>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</si>
  <si>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</si>
  <si>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</si>
  <si>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</si>
  <si>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</si>
  <si>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</si>
  <si>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</si>
  <si>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</si>
  <si>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</si>
  <si>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</si>
  <si>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</si>
  <si>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</si>
  <si>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</si>
  <si>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</si>
  <si>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</si>
  <si>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</si>
  <si>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</si>
  <si>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</si>
  <si>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</si>
  <si>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</si>
  <si>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</si>
  <si>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</si>
  <si>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</si>
  <si>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</si>
  <si>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</si>
  <si>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</si>
  <si>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</si>
  <si>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</si>
  <si>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</si>
  <si>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</si>
  <si>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</si>
  <si>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</si>
  <si>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</si>
  <si>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</si>
  <si>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</si>
  <si>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</si>
  <si>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</si>
  <si>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</si>
  <si>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</si>
  <si>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</si>
  <si>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</si>
  <si>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</si>
  <si>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</si>
  <si>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</si>
  <si>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</si>
  <si>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</si>
  <si>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</si>
  <si>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</si>
  <si>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</si>
  <si>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</si>
  <si>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</si>
  <si>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</si>
  <si>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</si>
  <si>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</si>
  <si>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</si>
  <si>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</si>
  <si>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</si>
  <si>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</si>
  <si>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</si>
  <si>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</si>
  <si>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</si>
  <si>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</si>
  <si>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</si>
  <si>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</si>
  <si>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</si>
  <si>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</si>
  <si>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</si>
  <si>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</si>
  <si>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</si>
  <si>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</si>
  <si>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</si>
  <si>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</si>
  <si>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</si>
  <si>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</si>
  <si>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</si>
  <si>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</si>
  <si>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</si>
  <si>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</si>
  <si>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</si>
  <si>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</si>
  <si>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</si>
  <si>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</si>
  <si>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</si>
  <si>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</si>
  <si>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</si>
  <si>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</si>
  <si>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</si>
  <si>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</si>
  <si>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</si>
  <si>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</si>
  <si>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</si>
  <si>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</si>
  <si>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</si>
  <si>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</si>
  <si>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</si>
  <si>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</si>
  <si>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</si>
  <si>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</si>
  <si>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</si>
  <si>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</si>
  <si>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</si>
  <si>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</si>
  <si>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</si>
  <si>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</si>
  <si>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</si>
  <si>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</si>
  <si>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</si>
  <si>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</si>
  <si>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</si>
  <si>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</si>
  <si>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</si>
  <si>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</si>
  <si>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</si>
  <si>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</si>
  <si>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</si>
  <si>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</si>
  <si>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</si>
  <si>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</si>
  <si>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</si>
  <si>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</si>
  <si>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</si>
  <si>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</si>
  <si>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</si>
  <si>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</si>
  <si>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</si>
  <si>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</si>
  <si>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</si>
  <si>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</si>
  <si>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</si>
  <si>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</si>
  <si>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</si>
  <si>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</si>
  <si>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</si>
  <si>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</si>
  <si>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</si>
  <si>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</si>
  <si>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</si>
  <si>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</si>
  <si>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</si>
  <si>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</si>
  <si>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</si>
  <si>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</si>
  <si>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</si>
  <si>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</si>
  <si>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</si>
  <si>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</si>
  <si>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</si>
  <si>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</si>
  <si>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</si>
  <si>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</si>
  <si>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</si>
  <si>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</si>
  <si>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</si>
  <si>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</si>
  <si>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</si>
  <si>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</si>
  <si>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</si>
  <si>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</si>
  <si>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</si>
  <si>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</si>
  <si>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</si>
  <si>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</si>
  <si>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</si>
  <si>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</si>
  <si>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</si>
  <si>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</si>
  <si>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</si>
  <si>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</si>
  <si>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</si>
  <si>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</si>
  <si>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</si>
  <si>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</si>
  <si>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</si>
  <si>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</si>
  <si>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</si>
  <si>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</si>
  <si>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</si>
  <si>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</si>
  <si>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</si>
  <si>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</si>
  <si>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</si>
  <si>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</si>
  <si>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</si>
  <si>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</si>
  <si>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</si>
  <si>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</si>
  <si>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</si>
  <si>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</si>
  <si>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</si>
  <si>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</si>
  <si>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</si>
  <si>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</si>
  <si>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</si>
  <si>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</si>
  <si>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</si>
  <si>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</si>
  <si>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</si>
  <si>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</si>
  <si>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</si>
  <si>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</si>
  <si>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</si>
  <si>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</si>
  <si>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</si>
  <si>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</si>
  <si>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</si>
  <si>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</si>
  <si>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</si>
  <si>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</si>
  <si>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</si>
  <si>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</si>
  <si>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</si>
  <si>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</si>
  <si>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</si>
  <si>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</si>
  <si>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</si>
  <si>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</si>
  <si>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</si>
  <si>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</si>
  <si>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</si>
  <si>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</si>
  <si>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</si>
  <si>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</si>
  <si>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</si>
  <si>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</si>
  <si>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</si>
  <si>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</si>
  <si>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</si>
  <si>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</si>
  <si>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</si>
  <si>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</si>
  <si>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</si>
  <si>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</si>
  <si>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</si>
  <si>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</si>
  <si>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</si>
  <si>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</si>
  <si>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</si>
  <si>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</si>
  <si>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</si>
  <si>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</si>
  <si>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</si>
  <si>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</si>
  <si>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</si>
  <si>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</si>
  <si>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</si>
  <si>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</si>
  <si>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</si>
  <si>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</si>
  <si>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</si>
  <si>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</si>
  <si>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</si>
  <si>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</si>
  <si>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</si>
  <si>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</si>
  <si>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</si>
  <si>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</si>
  <si>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</si>
  <si>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</si>
  <si>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</si>
  <si>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</si>
  <si>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</si>
  <si>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</si>
  <si>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</si>
  <si>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</si>
  <si>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</si>
  <si>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</si>
  <si>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</si>
  <si>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</si>
  <si>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</si>
  <si>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</si>
  <si>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</si>
  <si>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</si>
  <si>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</si>
  <si>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</si>
  <si>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</si>
  <si>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</si>
  <si>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</si>
  <si>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</si>
  <si>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</si>
  <si>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</si>
  <si>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</si>
  <si>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</si>
  <si>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</si>
  <si>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</si>
  <si>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</si>
  <si>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</si>
  <si>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</si>
  <si>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</si>
  <si>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</si>
  <si>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</si>
  <si>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</si>
  <si>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</si>
  <si>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</si>
  <si>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</si>
  <si>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</si>
  <si>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</si>
  <si>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</si>
  <si>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</si>
  <si>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</si>
  <si>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</si>
  <si>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</si>
  <si>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</si>
  <si>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</si>
  <si>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</si>
  <si>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</si>
  <si>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</si>
  <si>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</si>
  <si>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</si>
  <si>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</si>
  <si>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</si>
  <si>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</si>
  <si>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</si>
  <si>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</si>
  <si>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</si>
  <si>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</si>
  <si>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</si>
  <si>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</si>
  <si>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</si>
  <si>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</si>
  <si>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</si>
  <si>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</si>
  <si>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</si>
  <si>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</si>
  <si>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</si>
  <si>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</si>
  <si>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</si>
  <si>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</si>
  <si>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</si>
  <si>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</si>
  <si>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</si>
  <si>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</si>
  <si>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</si>
  <si>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</si>
  <si>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</si>
  <si>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</si>
  <si>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</si>
  <si>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</si>
  <si>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</si>
  <si>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</si>
  <si>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</si>
  <si>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</si>
  <si>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</si>
  <si>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</si>
  <si>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</si>
  <si>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</si>
  <si>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</si>
  <si>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</si>
  <si>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</si>
  <si>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</si>
  <si>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</si>
  <si>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</si>
  <si>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</si>
  <si>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</si>
  <si>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</si>
  <si>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</si>
  <si>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</si>
  <si>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</si>
  <si>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</si>
  <si>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</si>
  <si>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</si>
  <si>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</si>
  <si>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</si>
  <si>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</si>
  <si>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</si>
  <si>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</si>
  <si>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</si>
  <si>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</si>
  <si>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</si>
  <si>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</si>
  <si>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</si>
  <si>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</si>
  <si>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</si>
  <si>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</si>
  <si>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</si>
  <si>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</si>
  <si>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</si>
  <si>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</si>
  <si>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</si>
  <si>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</si>
  <si>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</si>
  <si>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</si>
  <si>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</si>
  <si>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</si>
  <si>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</si>
  <si>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</si>
  <si>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</si>
  <si>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</si>
  <si>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</si>
  <si>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</si>
  <si>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</si>
  <si>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</si>
  <si>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</si>
  <si>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</si>
  <si>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</si>
  <si>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</si>
  <si>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</si>
  <si>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</si>
  <si>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</si>
  <si>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</si>
  <si>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</si>
  <si>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</si>
  <si>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</si>
  <si>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</si>
  <si>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</si>
  <si>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</si>
  <si>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</si>
  <si>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</si>
  <si>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</si>
  <si>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</si>
  <si>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</si>
  <si>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</si>
  <si>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</si>
  <si>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</si>
  <si>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</si>
  <si>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</si>
  <si>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</si>
  <si>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</si>
  <si>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</si>
  <si>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</si>
  <si>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</si>
  <si>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</si>
  <si>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</si>
  <si>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</si>
  <si>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</si>
  <si>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</si>
  <si>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</si>
  <si>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</si>
  <si>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</si>
  <si>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</si>
  <si>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</si>
  <si>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</si>
  <si>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</si>
  <si>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</si>
  <si>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</si>
  <si>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</si>
  <si>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</si>
  <si>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</si>
  <si>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</si>
  <si>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</si>
  <si>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</si>
  <si>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</si>
  <si>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</si>
  <si>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</si>
  <si>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</si>
  <si>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</si>
  <si>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</si>
  <si>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</si>
  <si>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</si>
  <si>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</si>
  <si>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</si>
  <si>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</si>
  <si>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</si>
  <si>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</si>
  <si>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</si>
  <si>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</si>
  <si>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</si>
  <si>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</si>
  <si>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</si>
  <si>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</si>
  <si>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</si>
  <si>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</si>
  <si>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</si>
  <si>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</si>
  <si>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</si>
  <si>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</si>
  <si>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</si>
  <si>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</si>
  <si>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</si>
  <si>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</si>
  <si>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</si>
  <si>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</si>
  <si>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</si>
  <si>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</si>
  <si>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</si>
  <si>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</si>
  <si>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</si>
  <si>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</si>
  <si>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</si>
  <si>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</si>
  <si>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</si>
  <si>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</si>
  <si>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</si>
  <si>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</si>
  <si>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</si>
  <si>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</si>
  <si>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</si>
  <si>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</si>
  <si>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</si>
  <si>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</si>
  <si>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</si>
  <si>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</si>
  <si>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</si>
  <si>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</si>
  <si>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</si>
  <si>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</si>
  <si>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</si>
  <si>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</si>
  <si>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</si>
  <si>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</si>
  <si>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</si>
  <si>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</si>
  <si>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</si>
  <si>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</si>
  <si>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</si>
  <si>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</si>
  <si>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</si>
  <si>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</si>
  <si>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</si>
  <si>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</si>
  <si>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</si>
  <si>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</si>
  <si>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</si>
  <si>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</si>
  <si>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</si>
  <si>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</si>
  <si>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</si>
  <si>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</si>
  <si>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</si>
  <si>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</si>
  <si>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</si>
  <si>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</si>
  <si>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</si>
  <si>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</si>
  <si>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</si>
  <si>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</si>
  <si>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</si>
  <si>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</si>
  <si>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</si>
  <si>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</si>
  <si>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</si>
  <si>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</si>
  <si>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</si>
  <si>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</si>
  <si>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</si>
  <si>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</si>
  <si>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</si>
  <si>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</si>
  <si>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</si>
  <si>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</si>
  <si>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</si>
  <si>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</si>
  <si>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</si>
  <si>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</si>
  <si>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</si>
  <si>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</si>
  <si>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</si>
  <si>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</si>
  <si>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</si>
  <si>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</si>
  <si>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</si>
  <si>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</si>
  <si>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</si>
  <si>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</si>
  <si>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</si>
  <si>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</si>
  <si>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</si>
  <si>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</si>
  <si>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</si>
  <si>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</si>
  <si>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</si>
  <si>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</si>
  <si>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</si>
  <si>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</si>
  <si>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</si>
  <si>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</si>
  <si>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</si>
  <si>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</si>
  <si>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</si>
  <si>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</si>
  <si>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</si>
  <si>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</si>
  <si>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</si>
  <si>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</si>
  <si>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</si>
  <si>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</si>
  <si>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</si>
  <si>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</si>
  <si>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</si>
  <si>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</si>
  <si>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</si>
  <si>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</si>
  <si>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</si>
  <si>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</si>
  <si>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</si>
  <si>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</si>
  <si>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</si>
  <si>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</si>
  <si>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</si>
  <si>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</si>
  <si>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</si>
  <si>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</si>
  <si>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</si>
  <si>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</si>
  <si>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</si>
  <si>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</si>
  <si>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</si>
  <si>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</si>
  <si>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</si>
  <si>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</si>
  <si>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</si>
  <si>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</si>
  <si>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</si>
  <si>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</si>
  <si>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</si>
  <si>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</si>
  <si>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</si>
  <si>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</si>
  <si>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</si>
  <si>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</si>
  <si>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</si>
  <si>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</si>
  <si>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</si>
  <si>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</si>
  <si>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</si>
  <si>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</si>
  <si>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</si>
  <si>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</si>
  <si>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</si>
  <si>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</si>
  <si>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</si>
  <si>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</si>
  <si>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</si>
  <si>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</si>
  <si>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</si>
  <si>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</si>
  <si>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</si>
  <si>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</si>
  <si>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</si>
  <si>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</si>
  <si>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</si>
  <si>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</si>
  <si>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</si>
  <si>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</si>
  <si>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</si>
  <si>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</si>
  <si>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</si>
  <si>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</si>
  <si>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</si>
  <si>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</si>
  <si>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</si>
  <si>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</si>
  <si>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</si>
  <si>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</si>
  <si>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</si>
  <si>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</si>
  <si>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</si>
  <si>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</si>
  <si>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</si>
  <si>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</si>
  <si>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</si>
  <si>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</si>
  <si>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</si>
  <si>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</si>
  <si>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</si>
  <si>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</si>
  <si>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</si>
  <si>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</si>
  <si>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</si>
  <si>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</si>
  <si>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</si>
  <si>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</si>
  <si>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</si>
  <si>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</si>
  <si>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</si>
  <si>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</si>
  <si>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</si>
  <si>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</si>
  <si>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</si>
  <si>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</si>
  <si>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</si>
  <si>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</si>
  <si>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</si>
  <si>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</si>
  <si>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</si>
  <si>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</si>
  <si>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</si>
  <si>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</si>
  <si>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</si>
  <si>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</si>
  <si>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</si>
  <si>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</si>
  <si>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</si>
  <si>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</si>
  <si>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</si>
  <si>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</si>
  <si>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</si>
  <si>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</si>
  <si>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</si>
  <si>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</si>
  <si>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</si>
  <si>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</si>
  <si>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</si>
  <si>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</si>
  <si>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</si>
  <si>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</si>
  <si>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</si>
  <si>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</si>
  <si>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</si>
  <si>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</si>
  <si>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</si>
  <si>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</si>
  <si>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</si>
  <si>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</si>
  <si>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</si>
  <si>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</si>
  <si>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</si>
  <si>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</si>
  <si>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</si>
  <si>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</si>
  <si>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</si>
  <si>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</si>
  <si>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</si>
  <si>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</si>
  <si>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</si>
  <si>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</si>
  <si>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</si>
  <si>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</si>
  <si>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</si>
  <si>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</si>
  <si>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</si>
  <si>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</si>
  <si>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</si>
  <si>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</si>
  <si>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</si>
  <si>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</si>
  <si>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</si>
  <si>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</si>
  <si>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</si>
  <si>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</si>
  <si>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</si>
  <si>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</si>
  <si>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</si>
  <si>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</si>
  <si>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</si>
  <si>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</si>
  <si>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</si>
  <si>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</si>
  <si>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</si>
  <si>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</si>
  <si>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</si>
  <si>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</si>
  <si>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</si>
  <si>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</si>
  <si>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</si>
  <si>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</si>
  <si>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</si>
  <si>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</si>
  <si>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</si>
  <si>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</si>
  <si>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</si>
  <si>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</si>
  <si>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</si>
  <si>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</si>
  <si>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</si>
  <si>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</si>
  <si>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</si>
  <si>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</si>
  <si>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</si>
  <si>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</si>
  <si>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</si>
  <si>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</si>
  <si>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</si>
  <si>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</si>
  <si>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</si>
  <si>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</si>
  <si>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</si>
  <si>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</si>
  <si>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</si>
  <si>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</si>
  <si>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</si>
  <si>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</si>
  <si>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</si>
  <si>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</si>
  <si>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</si>
  <si>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</si>
  <si>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</si>
  <si>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</si>
  <si>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</si>
  <si>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</si>
  <si>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</si>
  <si>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</si>
  <si>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</si>
  <si>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</si>
  <si>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</si>
  <si>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</si>
  <si>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</si>
  <si>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</si>
  <si>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</si>
  <si>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</si>
  <si>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</si>
  <si>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</si>
  <si>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</si>
  <si>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</si>
  <si>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</si>
  <si>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</si>
  <si>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</si>
  <si>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</si>
  <si>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</si>
  <si>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</si>
  <si>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</si>
  <si>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</si>
  <si>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</si>
  <si>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</si>
  <si>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</si>
  <si>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</si>
  <si>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</si>
  <si>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</si>
  <si>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</si>
  <si>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</si>
  <si>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</si>
  <si>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</si>
  <si>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</si>
  <si>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</si>
  <si>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</si>
  <si>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</si>
  <si>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</si>
  <si>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</si>
  <si>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</si>
  <si>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</si>
  <si>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</si>
  <si>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</si>
  <si>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</si>
  <si>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</si>
  <si>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</si>
  <si>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</si>
  <si>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</si>
  <si>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</si>
  <si>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</si>
  <si>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</si>
  <si>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</si>
  <si>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</si>
  <si>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</si>
  <si>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</si>
  <si>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</si>
  <si>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</si>
  <si>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</si>
  <si>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</si>
  <si>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</si>
  <si>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</si>
  <si>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</si>
  <si>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</si>
  <si>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</si>
  <si>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</si>
  <si>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</si>
  <si>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</si>
  <si>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</si>
  <si>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</si>
  <si>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</si>
  <si>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</si>
  <si>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</si>
  <si>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</si>
  <si>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</si>
  <si>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</si>
  <si>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</si>
  <si>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</si>
  <si>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</si>
  <si>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</si>
  <si>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</si>
  <si>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</si>
  <si>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</si>
  <si>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</si>
  <si>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</si>
  <si>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</si>
  <si>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</si>
  <si>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</si>
  <si>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</si>
  <si>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</si>
  <si>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</si>
  <si>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</si>
  <si>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</si>
  <si>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</si>
  <si>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</si>
  <si>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</si>
  <si>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</si>
  <si>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</si>
  <si>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</si>
  <si>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</si>
  <si>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</si>
  <si>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</si>
  <si>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</si>
  <si>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</si>
  <si>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</si>
  <si>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</si>
  <si>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</si>
  <si>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</si>
  <si>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</si>
  <si>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</si>
  <si>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</si>
  <si>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</si>
  <si>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</si>
  <si>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</si>
  <si>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</si>
  <si>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</si>
  <si>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</si>
  <si>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</si>
  <si>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</si>
  <si>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</si>
  <si>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</si>
  <si>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</si>
  <si>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</si>
  <si>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</si>
  <si>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</si>
  <si>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</si>
  <si>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</si>
  <si>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</si>
  <si>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</si>
  <si>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</si>
  <si>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</si>
  <si>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</si>
  <si>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</si>
  <si>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</si>
  <si>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</si>
  <si>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</si>
  <si>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</si>
  <si>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</si>
  <si>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</si>
  <si>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</si>
  <si>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</si>
  <si>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</si>
  <si>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</si>
  <si>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</si>
  <si>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</si>
  <si>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</si>
  <si>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</si>
  <si>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</si>
  <si>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</si>
  <si>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</si>
  <si>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</si>
  <si>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</si>
  <si>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</si>
  <si>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</si>
  <si>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</si>
  <si>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</si>
  <si>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</si>
  <si>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</si>
  <si>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</si>
  <si>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</si>
  <si>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</si>
  <si>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</si>
  <si>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</si>
  <si>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</si>
  <si>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</si>
  <si>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</si>
  <si>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</si>
  <si>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</si>
  <si>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</si>
  <si>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</si>
  <si>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</si>
  <si>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</si>
  <si>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</si>
  <si>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</si>
  <si>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</si>
  <si>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</si>
  <si>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</si>
  <si>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</si>
  <si>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</si>
  <si>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</si>
  <si>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</si>
  <si>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</si>
  <si>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</si>
  <si>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</si>
  <si>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</si>
  <si>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</si>
  <si>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</si>
  <si>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</si>
  <si>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</si>
  <si>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</si>
  <si>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</si>
  <si>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</si>
  <si>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</si>
  <si>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</si>
  <si>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</si>
  <si>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</si>
  <si>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</si>
  <si>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</si>
  <si>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</si>
  <si>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</si>
  <si>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</si>
  <si>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</si>
  <si>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</si>
  <si>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</si>
  <si>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</si>
  <si>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</si>
  <si>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</si>
  <si>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</si>
  <si>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</si>
  <si>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</si>
  <si>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</si>
  <si>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</si>
  <si>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</si>
  <si>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</si>
  <si>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</si>
  <si>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</si>
  <si>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</si>
  <si>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</si>
  <si>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</si>
  <si>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</si>
  <si>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</si>
  <si>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</si>
  <si>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</si>
  <si>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</si>
  <si>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</si>
  <si>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</si>
  <si>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</si>
  <si>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</si>
  <si>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</si>
  <si>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</si>
  <si>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</si>
  <si>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</si>
  <si>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</si>
  <si>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</si>
  <si>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</si>
  <si>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</si>
  <si>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</si>
  <si>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</si>
  <si>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</si>
  <si>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</si>
  <si>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</si>
  <si>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</si>
  <si>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</si>
  <si>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</si>
  <si>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</si>
  <si>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</si>
  <si>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</si>
  <si>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</si>
  <si>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</si>
  <si>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</si>
  <si>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</si>
  <si>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</si>
  <si>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</si>
  <si>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</si>
  <si>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</si>
  <si>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</si>
  <si>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</si>
  <si>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</si>
  <si>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</si>
  <si>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</si>
  <si>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</si>
  <si>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</si>
  <si>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</si>
  <si>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</si>
  <si>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</si>
  <si>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</si>
  <si>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</si>
  <si>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</si>
  <si>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</si>
  <si>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</si>
  <si>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</si>
  <si>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</si>
  <si>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</si>
  <si>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</si>
  <si>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</si>
  <si>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</si>
  <si>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</si>
  <si>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</si>
  <si>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</si>
  <si>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</si>
  <si>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</si>
  <si>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</si>
  <si>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</si>
  <si>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</si>
  <si>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</si>
  <si>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</si>
  <si>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</si>
  <si>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</si>
  <si>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</si>
  <si>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</si>
  <si>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</si>
  <si>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</si>
  <si>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</si>
  <si>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</si>
  <si>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</si>
  <si>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</si>
  <si>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</si>
  <si>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</si>
  <si>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</si>
  <si>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</si>
  <si>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</si>
  <si>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</si>
  <si>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</si>
  <si>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</si>
  <si>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</si>
  <si>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</si>
  <si>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</si>
  <si>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</si>
  <si>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</si>
  <si>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</si>
  <si>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</si>
  <si>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</si>
  <si>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</si>
  <si>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</si>
  <si>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</si>
  <si>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</si>
  <si>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</si>
  <si>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</si>
  <si>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</si>
  <si>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</si>
  <si>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</si>
  <si>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</si>
  <si>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</si>
  <si>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</si>
  <si>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</si>
  <si>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</si>
  <si>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</si>
  <si>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</si>
  <si>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</si>
  <si>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</si>
  <si>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</si>
  <si>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</si>
  <si>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</si>
  <si>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</si>
  <si>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</si>
  <si>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</si>
  <si>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</si>
  <si>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</si>
  <si>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</si>
  <si>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</si>
  <si>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</si>
  <si>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</si>
  <si>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</si>
  <si>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</si>
  <si>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</si>
  <si>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</si>
  <si>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</si>
  <si>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</si>
  <si>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</si>
  <si>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</si>
  <si>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</si>
  <si>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</si>
  <si>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</si>
  <si>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</si>
  <si>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</si>
  <si>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</si>
  <si>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</si>
  <si>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</si>
  <si>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</si>
  <si>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</si>
  <si>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</si>
  <si>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</si>
  <si>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</si>
  <si>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</si>
  <si>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</si>
  <si>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</si>
  <si>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</si>
  <si>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</si>
  <si>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</si>
  <si>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</si>
  <si>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</si>
  <si>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</si>
  <si>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</si>
  <si>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</si>
  <si>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</si>
  <si>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</si>
  <si>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</si>
  <si>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</si>
  <si>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</si>
  <si>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</si>
  <si>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</si>
  <si>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</si>
  <si>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</si>
  <si>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</si>
  <si>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</si>
  <si>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</si>
  <si>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</si>
  <si>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</si>
  <si>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</si>
  <si>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</si>
  <si>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</si>
  <si>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</si>
  <si>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</si>
  <si>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</si>
  <si>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</si>
  <si>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</si>
  <si>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</si>
  <si>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</si>
  <si>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</si>
  <si>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</si>
  <si>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</si>
  <si>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</si>
  <si>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</si>
  <si>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</si>
  <si>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</si>
  <si>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</si>
  <si>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</si>
  <si>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</si>
  <si>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</si>
  <si>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</si>
  <si>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</si>
  <si>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</si>
  <si>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</si>
  <si>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</si>
  <si>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</si>
  <si>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</si>
  <si>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</si>
  <si>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</si>
  <si>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</si>
  <si>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</si>
  <si>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</si>
  <si>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</si>
  <si>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</si>
  <si>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</si>
  <si>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</si>
  <si>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</si>
  <si>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</si>
  <si>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</si>
  <si>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</si>
  <si>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</si>
  <si>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</si>
  <si>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</si>
  <si>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</si>
  <si>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</si>
  <si>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</si>
  <si>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</si>
  <si>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</si>
  <si>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</si>
  <si>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</si>
  <si>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</si>
  <si>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</si>
  <si>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</si>
  <si>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</si>
  <si>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</si>
  <si>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</si>
  <si>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</si>
  <si>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</si>
  <si>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</si>
  <si>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</si>
  <si>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</si>
  <si>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</si>
  <si>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</si>
  <si>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</si>
  <si>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</si>
  <si>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</si>
  <si>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</si>
  <si>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</si>
  <si>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</si>
  <si>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</si>
  <si>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</si>
  <si>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</si>
  <si>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</si>
  <si>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</si>
  <si>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</si>
  <si>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</si>
  <si>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</si>
  <si>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</si>
  <si>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</si>
  <si>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</si>
  <si>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</si>
  <si>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</si>
  <si>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</si>
  <si>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</si>
  <si>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</si>
  <si>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</si>
  <si>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</si>
  <si>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</si>
  <si>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</si>
  <si>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</si>
  <si>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</si>
  <si>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</si>
  <si>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</si>
  <si>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</si>
  <si>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</si>
  <si>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</si>
  <si>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</si>
  <si>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</si>
  <si>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</si>
  <si>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</si>
  <si>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</si>
  <si>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</si>
  <si>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</si>
  <si>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</si>
  <si>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</si>
  <si>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</si>
  <si>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</si>
  <si>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</si>
  <si>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</si>
  <si>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</si>
  <si>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</si>
  <si>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</si>
  <si>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</si>
  <si>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</si>
  <si>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</si>
  <si>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</si>
  <si>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</si>
  <si>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</si>
  <si>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</si>
  <si>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</si>
  <si>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</si>
  <si>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</si>
  <si>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</si>
  <si>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</si>
  <si>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</si>
  <si>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</si>
  <si>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</si>
  <si>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</si>
  <si>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</si>
  <si>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</si>
  <si>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</si>
  <si>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</si>
  <si>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</si>
  <si>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</si>
  <si>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</si>
  <si>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</si>
  <si>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</si>
  <si>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</si>
  <si>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</si>
  <si>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</si>
  <si>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</si>
  <si>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</si>
  <si>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</si>
  <si>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</si>
  <si>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</si>
  <si>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</si>
  <si>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</si>
  <si>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</si>
  <si>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</si>
  <si>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</si>
  <si>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</si>
  <si>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</si>
  <si>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</si>
  <si>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</si>
  <si>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</si>
  <si>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</si>
  <si>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</si>
  <si>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</si>
  <si>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</si>
  <si>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</si>
  <si>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</si>
  <si>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</si>
  <si>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</si>
  <si>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</si>
  <si>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</si>
  <si>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</si>
  <si>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</si>
  <si>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</si>
  <si>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</si>
  <si>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</si>
  <si>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</si>
  <si>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</si>
  <si>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</si>
  <si>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</si>
  <si>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</si>
  <si>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</si>
  <si>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</si>
  <si>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</si>
  <si>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</si>
  <si>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</si>
  <si>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</si>
  <si>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</si>
  <si>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</si>
  <si>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</si>
  <si>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</si>
  <si>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</si>
  <si>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</si>
  <si>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</si>
  <si>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</si>
  <si>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</si>
  <si>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</si>
  <si>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</si>
  <si>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</si>
  <si>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</si>
  <si>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</si>
  <si>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</si>
  <si>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</si>
  <si>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</si>
  <si>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</si>
  <si>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</si>
  <si>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</si>
  <si>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</si>
  <si>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</si>
  <si>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</si>
  <si>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</si>
  <si>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</si>
  <si>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</si>
  <si>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</si>
  <si>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</si>
  <si>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</si>
  <si>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</si>
  <si>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</si>
  <si>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</si>
  <si>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</si>
  <si>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</si>
  <si>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</si>
  <si>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</si>
  <si>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</si>
  <si>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</si>
  <si>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</si>
  <si>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</si>
  <si>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</si>
  <si>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</si>
  <si>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</si>
  <si>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</si>
  <si>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</si>
  <si>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</si>
  <si>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</si>
  <si>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</si>
  <si>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</si>
  <si>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</si>
  <si>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</si>
  <si>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</si>
  <si>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</si>
  <si>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</si>
  <si>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</si>
  <si>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</si>
  <si>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</si>
  <si>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</si>
  <si>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</si>
  <si>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</si>
  <si>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</si>
  <si>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</si>
  <si>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</si>
  <si>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</si>
  <si>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</si>
  <si>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</si>
  <si>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</si>
  <si>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</si>
  <si>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</si>
  <si>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</si>
  <si>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</si>
  <si>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</si>
  <si>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</si>
  <si>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</si>
  <si>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</si>
  <si>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</si>
  <si>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</si>
  <si>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</si>
  <si>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</si>
  <si>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</si>
  <si>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</si>
  <si>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</si>
  <si>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</si>
  <si>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</si>
  <si>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</si>
  <si>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</si>
  <si>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</si>
  <si>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</si>
  <si>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</si>
  <si>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</si>
  <si>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</si>
  <si>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</si>
  <si>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</si>
  <si>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</si>
  <si>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</si>
  <si>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</si>
  <si>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</si>
  <si>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</si>
  <si>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</si>
  <si>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</si>
  <si>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</si>
  <si>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</si>
  <si>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</si>
  <si>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</si>
  <si>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</si>
  <si>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</si>
  <si>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</si>
  <si>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</si>
  <si>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</si>
  <si>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</si>
  <si>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</si>
  <si>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</si>
  <si>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</si>
  <si>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</si>
  <si>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</si>
  <si>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</si>
  <si>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</si>
  <si>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</si>
  <si>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</si>
  <si>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</si>
  <si>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</si>
  <si>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</si>
  <si>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</si>
  <si>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</si>
  <si>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</si>
  <si>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</si>
  <si>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</si>
  <si>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</si>
  <si>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</si>
  <si>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</si>
  <si>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</si>
  <si>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</si>
  <si>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</si>
  <si>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</si>
  <si>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</si>
  <si>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</si>
  <si>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</si>
  <si>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</si>
  <si>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</si>
  <si>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</si>
  <si>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</si>
  <si>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</si>
  <si>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</si>
  <si>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</si>
  <si>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</si>
  <si>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</si>
  <si>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</si>
  <si>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</si>
  <si>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</si>
  <si>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</si>
  <si>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</si>
  <si>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</si>
  <si>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</si>
  <si>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</si>
  <si>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</si>
  <si>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</si>
  <si>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</si>
  <si>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</si>
  <si>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</si>
  <si>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</si>
  <si>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</si>
  <si>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</si>
  <si>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</si>
  <si>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</si>
  <si>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</si>
  <si>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</si>
  <si>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</si>
  <si>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</si>
  <si>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</si>
  <si>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</si>
  <si>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</si>
  <si>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</si>
  <si>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</si>
  <si>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</si>
  <si>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</si>
  <si>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</si>
  <si>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</si>
  <si>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</si>
  <si>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</si>
  <si>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</si>
  <si>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</si>
  <si>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</si>
  <si>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</si>
  <si>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</si>
  <si>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</si>
  <si>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</si>
  <si>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</si>
  <si>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</si>
  <si>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</si>
  <si>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</si>
  <si>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</si>
  <si>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</si>
  <si>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</si>
  <si>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</si>
  <si>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</si>
  <si>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</si>
  <si>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</si>
  <si>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</si>
  <si>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</si>
  <si>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</si>
  <si>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</si>
  <si>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</si>
  <si>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</si>
  <si>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</si>
  <si>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</si>
  <si>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</si>
  <si>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</si>
  <si>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</si>
  <si>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</si>
  <si>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</si>
  <si>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</si>
  <si>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</si>
  <si>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</si>
  <si>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</si>
  <si>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</si>
  <si>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</si>
  <si>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</si>
  <si>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</si>
  <si>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</si>
  <si>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</si>
  <si>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</si>
  <si>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</si>
  <si>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</si>
  <si>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</si>
  <si>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</si>
  <si>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</si>
  <si>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</si>
  <si>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</si>
  <si>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</si>
  <si>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</si>
  <si>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</si>
  <si>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</si>
  <si>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</si>
  <si>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</si>
  <si>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</si>
  <si>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</si>
  <si>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</si>
  <si>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</si>
  <si>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</si>
  <si>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</si>
  <si>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</si>
  <si>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</si>
  <si>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</si>
  <si>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</si>
  <si>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</si>
  <si>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</si>
  <si>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</si>
  <si>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</si>
  <si>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</si>
  <si>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</si>
  <si>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</si>
  <si>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</si>
  <si>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</si>
  <si>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</si>
  <si>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</si>
  <si>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</si>
  <si>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</si>
  <si>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</si>
  <si>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</si>
  <si>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</si>
  <si>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</si>
  <si>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</si>
  <si>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</si>
  <si>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</si>
  <si>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</si>
  <si>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</si>
  <si>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</si>
  <si>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</si>
  <si>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</si>
  <si>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</si>
  <si>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</si>
  <si>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</si>
  <si>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</si>
  <si>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</si>
  <si>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</si>
  <si>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</si>
  <si>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</si>
  <si>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</si>
  <si>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</si>
  <si>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</si>
  <si>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</si>
  <si>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</si>
  <si>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</si>
  <si>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</si>
  <si>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</si>
  <si>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</si>
  <si>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</si>
  <si>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</si>
  <si>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</si>
  <si>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</si>
  <si>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</si>
  <si>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</si>
  <si>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</si>
  <si>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</si>
  <si>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</si>
  <si>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</si>
  <si>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</si>
  <si>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</si>
  <si>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</si>
  <si>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</si>
  <si>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</si>
  <si>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</si>
  <si>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</si>
  <si>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</si>
  <si>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</si>
  <si>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</si>
  <si>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</si>
  <si>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</si>
  <si>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</si>
  <si>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</si>
  <si>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</si>
  <si>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</si>
  <si>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</si>
  <si>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</si>
  <si>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</si>
  <si>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</si>
  <si>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</si>
  <si>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</si>
  <si>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</si>
  <si>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</si>
  <si>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</si>
  <si>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</si>
  <si>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</si>
  <si>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</si>
  <si>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</si>
  <si>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</si>
  <si>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</si>
  <si>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</si>
  <si>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</si>
  <si>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</si>
  <si>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</si>
  <si>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</si>
  <si>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</si>
  <si>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</si>
  <si>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</si>
  <si>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</si>
  <si>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</si>
  <si>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</si>
  <si>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</si>
  <si>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</si>
  <si>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</si>
  <si>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</si>
  <si>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</si>
  <si>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</si>
  <si>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</si>
  <si>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</si>
  <si>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</si>
  <si>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</si>
  <si>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</si>
  <si>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</si>
  <si>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</si>
  <si>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</si>
  <si>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</si>
  <si>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</si>
  <si>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</si>
  <si>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</si>
  <si>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</si>
  <si>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</si>
  <si>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</si>
  <si>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</si>
  <si>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</si>
  <si>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</si>
  <si>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</si>
  <si>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</si>
  <si>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</si>
  <si>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</si>
  <si>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</si>
  <si>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</si>
  <si>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</si>
  <si>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</si>
  <si>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</si>
  <si>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</si>
  <si>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</si>
  <si>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</si>
  <si>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</si>
  <si>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</si>
  <si>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</si>
  <si>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</si>
  <si>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</si>
  <si>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</si>
  <si>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</si>
  <si>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</si>
  <si>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</si>
  <si>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</si>
  <si>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</si>
  <si>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</si>
  <si>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</si>
  <si>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</si>
  <si>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</si>
  <si>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</si>
  <si>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</si>
  <si>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</si>
  <si>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</si>
  <si>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</si>
  <si>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</si>
  <si>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</si>
  <si>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</si>
  <si>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</si>
  <si>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</si>
  <si>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</si>
  <si>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</si>
  <si>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</si>
  <si>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</si>
  <si>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</si>
  <si>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</si>
  <si>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</si>
  <si>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</si>
  <si>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</si>
  <si>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</si>
  <si>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</si>
  <si>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</si>
  <si>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</si>
  <si>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</si>
  <si>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</si>
  <si>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</si>
  <si>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</si>
  <si>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</si>
  <si>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</si>
  <si>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</si>
  <si>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</si>
  <si>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</si>
  <si>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</si>
  <si>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</si>
  <si>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</si>
  <si>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</si>
  <si>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</si>
  <si>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</si>
  <si>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</si>
  <si>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</si>
  <si>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</si>
  <si>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</si>
  <si>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</si>
  <si>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</si>
  <si>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</si>
  <si>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</si>
  <si>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</si>
  <si>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</si>
  <si>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</si>
  <si>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</si>
  <si>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</si>
  <si>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</si>
  <si>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</si>
  <si>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</si>
  <si>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</si>
  <si>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</si>
  <si>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</si>
  <si>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</si>
  <si>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</si>
  <si>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</si>
  <si>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</si>
  <si>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</si>
  <si>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</si>
  <si>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</si>
  <si>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</si>
  <si>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</si>
  <si>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</si>
  <si>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</si>
  <si>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</si>
  <si>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</si>
  <si>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</si>
  <si>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</si>
  <si>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</si>
  <si>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</si>
  <si>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</si>
  <si>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</si>
  <si>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</si>
  <si>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</si>
  <si>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</si>
  <si>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</si>
  <si>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</si>
  <si>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</si>
  <si>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</si>
  <si>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</si>
  <si>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</si>
  <si>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</si>
  <si>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</si>
  <si>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</si>
  <si>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</si>
  <si>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</si>
  <si>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</si>
  <si>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</si>
  <si>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</si>
  <si>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</si>
  <si>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</si>
  <si>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</si>
  <si>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</si>
  <si>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</si>
  <si>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</si>
  <si>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</si>
  <si>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</si>
  <si>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</si>
  <si>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</si>
  <si>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</si>
  <si>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</si>
  <si>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</si>
  <si>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</si>
  <si>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</si>
  <si>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</si>
  <si>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</si>
  <si>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</si>
  <si>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</si>
  <si>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</si>
  <si>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</si>
  <si>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</si>
  <si>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</si>
  <si>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</si>
  <si>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</si>
  <si>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</si>
  <si>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</si>
  <si>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</si>
  <si>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</si>
  <si>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</si>
  <si>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</si>
  <si>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</si>
  <si>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</si>
  <si>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</si>
  <si>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</si>
  <si>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</si>
  <si>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</si>
  <si>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</si>
  <si>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</si>
  <si>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</si>
  <si>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</si>
  <si>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</si>
  <si>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</si>
  <si>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</si>
  <si>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</si>
  <si>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</si>
  <si>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</si>
  <si>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</si>
  <si>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</si>
  <si>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</si>
  <si>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</si>
  <si>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</si>
  <si>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</si>
  <si>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</si>
  <si>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</si>
  <si>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</si>
  <si>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</si>
  <si>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</si>
  <si>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</si>
  <si>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</si>
  <si>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</si>
  <si>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</si>
  <si>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</si>
  <si>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</si>
  <si>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</si>
  <si>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</si>
  <si>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</si>
  <si>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</si>
  <si>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</si>
  <si>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</si>
  <si>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</si>
  <si>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</si>
  <si>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</si>
  <si>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</si>
  <si>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</si>
  <si>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</si>
  <si>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</si>
  <si>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</si>
  <si>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</si>
  <si>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</si>
  <si>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</si>
  <si>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</si>
  <si>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</si>
  <si>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</si>
  <si>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</si>
  <si>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</si>
  <si>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</si>
  <si>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</si>
  <si>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</si>
  <si>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</si>
  <si>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</si>
  <si>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</si>
  <si>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</si>
  <si>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</si>
  <si>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</si>
  <si>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</si>
  <si>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</si>
  <si>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</si>
  <si>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</si>
  <si>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</si>
  <si>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</si>
  <si>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</si>
  <si>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</si>
  <si>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</si>
  <si>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</si>
  <si>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</si>
  <si>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</si>
  <si>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</si>
  <si>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</si>
  <si>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</si>
  <si>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</si>
  <si>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</si>
  <si>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</si>
  <si>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</si>
  <si>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</si>
  <si>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</si>
  <si>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</si>
  <si>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</si>
  <si>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</si>
  <si>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</si>
  <si>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</si>
  <si>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</si>
  <si>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</si>
  <si>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</si>
  <si>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</si>
  <si>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</si>
  <si>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</si>
  <si>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</si>
  <si>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</si>
  <si>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</si>
  <si>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</si>
  <si>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</si>
  <si>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</si>
  <si>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</si>
  <si>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</si>
  <si>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</si>
  <si>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</si>
  <si>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</si>
  <si>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</si>
  <si>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</si>
  <si>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</si>
  <si>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</si>
  <si>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</si>
  <si>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</si>
  <si>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</si>
  <si>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</si>
  <si>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</si>
  <si>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</si>
  <si>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</si>
  <si>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</si>
  <si>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</si>
  <si>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</si>
  <si>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</si>
  <si>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</si>
  <si>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</si>
  <si>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</si>
  <si>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</si>
  <si>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</si>
  <si>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</si>
  <si>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</si>
  <si>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</si>
  <si>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</si>
  <si>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</si>
  <si>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</si>
  <si>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</si>
  <si>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</si>
  <si>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</si>
  <si>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</si>
  <si>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</si>
  <si>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</si>
  <si>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</si>
  <si>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</si>
  <si>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</si>
  <si>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</si>
  <si>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</si>
  <si>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</si>
  <si>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</si>
  <si>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</si>
  <si>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</si>
  <si>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</si>
  <si>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</si>
  <si>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</si>
  <si>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</si>
  <si>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</si>
  <si>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</si>
  <si>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</si>
  <si>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</si>
  <si>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</si>
  <si>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</si>
  <si>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</si>
  <si>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</si>
  <si>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</si>
  <si>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</si>
  <si>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</si>
  <si>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</si>
  <si>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</si>
  <si>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</si>
  <si>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</si>
  <si>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</si>
  <si>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</si>
  <si>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</si>
  <si>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</si>
  <si>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</si>
  <si>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</si>
  <si>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</si>
  <si>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</si>
  <si>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</si>
  <si>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</si>
  <si>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</si>
  <si>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</si>
  <si>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</si>
  <si>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</si>
  <si>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</si>
  <si>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</si>
  <si>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</si>
  <si>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</si>
  <si>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</si>
  <si>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</si>
  <si>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</si>
  <si>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</si>
  <si>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</si>
  <si>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</si>
  <si>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</si>
  <si>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</si>
  <si>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</si>
  <si>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</si>
  <si>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</si>
  <si>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</si>
  <si>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</si>
  <si>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</si>
  <si>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</si>
  <si>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</si>
  <si>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</si>
  <si>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</si>
  <si>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</si>
  <si>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</si>
  <si>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</si>
  <si>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</si>
  <si>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</si>
  <si>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</si>
  <si>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</si>
  <si>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</si>
  <si>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</si>
  <si>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</si>
  <si>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</si>
  <si>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</si>
  <si>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</si>
  <si>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</si>
  <si>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</si>
  <si>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</si>
  <si>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</si>
  <si>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</si>
  <si>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</si>
  <si>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</si>
  <si>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</si>
  <si>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</si>
  <si>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</si>
  <si>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</si>
  <si>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</si>
  <si>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</si>
  <si>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</si>
  <si>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</si>
  <si>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</si>
  <si>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</si>
  <si>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</si>
  <si>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</si>
  <si>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</si>
  <si>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</si>
  <si>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</si>
  <si>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</si>
  <si>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</si>
  <si>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</si>
  <si>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</si>
  <si>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</si>
  <si>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</si>
  <si>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</si>
  <si>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</si>
  <si>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</si>
  <si>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</si>
  <si>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</si>
  <si>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</si>
  <si>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</si>
  <si>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</si>
  <si>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</si>
  <si>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</si>
  <si>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</si>
  <si>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</si>
  <si>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</si>
  <si>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</si>
  <si>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</si>
  <si>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</si>
  <si>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</si>
  <si>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</si>
  <si>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</si>
  <si>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</si>
  <si>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</si>
  <si>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</si>
  <si>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</si>
  <si>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</si>
  <si>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</si>
  <si>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</si>
  <si>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</si>
  <si>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</si>
  <si>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</si>
  <si>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</si>
  <si>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</si>
  <si>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</si>
  <si>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</si>
  <si>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</si>
  <si>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</si>
  <si>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</si>
  <si>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</si>
  <si>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</si>
  <si>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</si>
  <si>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</si>
  <si>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</si>
  <si>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</si>
  <si>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</si>
  <si>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</si>
  <si>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</si>
  <si>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</si>
  <si>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</si>
  <si>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</si>
  <si>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</si>
  <si>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</si>
  <si>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</si>
  <si>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</si>
  <si>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</si>
  <si>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</si>
  <si>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</si>
  <si>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</si>
  <si>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</si>
  <si>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</si>
  <si>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</si>
  <si>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</si>
  <si>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</si>
  <si>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</si>
  <si>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</si>
  <si>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</si>
  <si>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</si>
  <si>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</si>
  <si>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</si>
  <si>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</si>
  <si>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</si>
  <si>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</si>
  <si>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</si>
  <si>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</si>
  <si>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</si>
  <si>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</si>
  <si>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</si>
  <si>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</si>
  <si>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</si>
  <si>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</si>
  <si>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</si>
  <si>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</si>
  <si>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</si>
  <si>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</si>
  <si>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</si>
  <si>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</si>
  <si>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</si>
  <si>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</si>
  <si>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</si>
  <si>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</si>
  <si>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</si>
  <si>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</si>
  <si>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</si>
  <si>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</si>
  <si>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</si>
  <si>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</si>
  <si>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</si>
  <si>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</si>
  <si>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</si>
  <si>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</si>
  <si>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</si>
  <si>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</si>
  <si>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</si>
  <si>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</si>
  <si>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</si>
  <si>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</si>
  <si>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</si>
  <si>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</si>
  <si>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</si>
  <si>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</si>
  <si>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</si>
  <si>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</si>
  <si>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</si>
  <si>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</si>
  <si>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</si>
  <si>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</si>
  <si>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</si>
  <si>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</si>
  <si>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</si>
  <si>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</si>
  <si>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</si>
  <si>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</si>
  <si>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</si>
  <si>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</si>
  <si>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</si>
  <si>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</si>
  <si>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</si>
  <si>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</si>
  <si>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</si>
  <si>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</si>
  <si>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</si>
  <si>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</si>
  <si>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</si>
  <si>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</si>
  <si>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</si>
  <si>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</si>
  <si>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</si>
  <si>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</si>
  <si>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</si>
  <si>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</si>
  <si>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</si>
  <si>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</si>
  <si>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</si>
  <si>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</si>
  <si>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</si>
  <si>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</si>
  <si>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</si>
  <si>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</si>
  <si>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</si>
  <si>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</si>
  <si>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</si>
  <si>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</si>
  <si>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</si>
  <si>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</si>
  <si>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</si>
  <si>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</si>
  <si>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</si>
  <si>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</si>
  <si>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</si>
  <si>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</si>
  <si>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</si>
  <si>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</si>
  <si>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</si>
  <si>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</si>
  <si>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</si>
  <si>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</si>
  <si>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</si>
  <si>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</si>
  <si>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</si>
  <si>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</si>
  <si>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</si>
  <si>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</si>
  <si>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</si>
  <si>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</si>
  <si>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</si>
  <si>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</si>
  <si>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</si>
  <si>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</si>
  <si>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</si>
  <si>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</si>
  <si>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</si>
  <si>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</si>
  <si>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</si>
  <si>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</si>
  <si>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</si>
  <si>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</si>
  <si>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</si>
  <si>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</si>
  <si>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</si>
  <si>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</si>
  <si>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</si>
  <si>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</si>
  <si>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</si>
  <si>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</si>
  <si>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</si>
  <si>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</si>
  <si>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</si>
  <si>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</si>
  <si>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</si>
  <si>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</si>
  <si>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</si>
  <si>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</si>
  <si>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</si>
  <si>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</si>
  <si>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</si>
  <si>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</si>
  <si>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</si>
  <si>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</si>
  <si>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</si>
  <si>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</si>
  <si>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</si>
  <si>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</si>
  <si>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</si>
  <si>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</si>
  <si>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</si>
  <si>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</si>
  <si>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</si>
  <si>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</si>
  <si>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</si>
  <si>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</si>
  <si>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</si>
  <si>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</si>
  <si>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</si>
  <si>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</si>
  <si>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</si>
  <si>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</si>
  <si>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</si>
  <si>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</si>
  <si>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</si>
  <si>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</si>
  <si>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</si>
  <si>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</si>
  <si>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</si>
  <si>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</si>
  <si>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</si>
  <si>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</si>
  <si>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</si>
  <si>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</si>
  <si>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</si>
  <si>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</si>
  <si>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</si>
  <si>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</si>
  <si>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</si>
  <si>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</si>
  <si>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</si>
  <si>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</si>
  <si>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</si>
  <si>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</si>
  <si>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</si>
  <si>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</si>
  <si>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</si>
  <si>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</si>
  <si>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</si>
  <si>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</si>
  <si>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</si>
  <si>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</si>
  <si>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</si>
  <si>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</si>
  <si>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</si>
  <si>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</si>
  <si>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</si>
  <si>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</si>
  <si>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</si>
  <si>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</si>
  <si>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</si>
  <si>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</si>
  <si>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</si>
  <si>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</si>
  <si>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</si>
  <si>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</si>
  <si>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</si>
  <si>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</si>
  <si>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</si>
  <si>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</si>
  <si>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</si>
  <si>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</si>
  <si>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</si>
  <si>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</si>
  <si>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</si>
  <si>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</si>
  <si>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</si>
  <si>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</si>
  <si>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</si>
  <si>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</si>
  <si>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</si>
  <si>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</si>
  <si>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</si>
  <si>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</si>
  <si>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</si>
  <si>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</si>
  <si>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</si>
  <si>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</si>
  <si>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</si>
  <si>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</si>
  <si>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</si>
  <si>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</si>
  <si>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</si>
  <si>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</si>
  <si>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</si>
  <si>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</si>
  <si>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</si>
  <si>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</si>
  <si>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</si>
  <si>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</si>
  <si>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</si>
  <si>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</si>
  <si>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</si>
  <si>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</si>
  <si>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</si>
  <si>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</si>
  <si>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</si>
  <si>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</si>
  <si>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</si>
  <si>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</si>
  <si>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</si>
  <si>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</si>
  <si>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</si>
  <si>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</si>
  <si>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</si>
  <si>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</si>
  <si>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</si>
  <si>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</si>
  <si>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</si>
  <si>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</si>
  <si>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</si>
  <si>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</si>
  <si>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</si>
  <si>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</si>
  <si>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</si>
  <si>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</si>
  <si>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</si>
  <si>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</si>
  <si>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</si>
  <si>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</si>
  <si>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</si>
  <si>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</si>
  <si>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</si>
  <si>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</si>
  <si>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</si>
  <si>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</si>
  <si>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</si>
  <si>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</si>
  <si>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</si>
  <si>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</si>
  <si>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</si>
  <si>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</si>
  <si>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</si>
  <si>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</si>
  <si>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</si>
  <si>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</si>
  <si>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</si>
  <si>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</si>
  <si>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</si>
  <si>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</si>
  <si>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</si>
  <si>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</si>
  <si>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</si>
  <si>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</si>
  <si>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</si>
  <si>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</si>
  <si>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</si>
  <si>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</si>
  <si>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</si>
  <si>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</si>
  <si>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</si>
  <si>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</si>
  <si>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</si>
  <si>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</si>
  <si>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</si>
  <si>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</si>
  <si>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</si>
  <si>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</si>
  <si>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</si>
  <si>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</si>
  <si>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</si>
  <si>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</si>
  <si>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</si>
  <si>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</si>
  <si>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</si>
  <si>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</si>
  <si>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</si>
  <si>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</si>
  <si>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</si>
  <si>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</si>
  <si>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</si>
  <si>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</si>
  <si>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</si>
  <si>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</si>
  <si>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</si>
  <si>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</si>
  <si>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</si>
  <si>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</si>
  <si>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</si>
  <si>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</si>
  <si>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</si>
  <si>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</si>
  <si>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</si>
  <si>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</si>
  <si>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</si>
  <si>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</si>
  <si>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</si>
  <si>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</si>
  <si>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</si>
  <si>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</si>
  <si>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</si>
  <si>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</si>
  <si>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</si>
  <si>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</si>
  <si>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</si>
  <si>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</si>
  <si>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</si>
  <si>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</si>
  <si>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</si>
  <si>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</si>
  <si>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</si>
  <si>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</si>
  <si>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</si>
  <si>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</si>
  <si>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</si>
  <si>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</si>
  <si>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</si>
  <si>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</si>
  <si>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</si>
  <si>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</si>
  <si>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</si>
  <si>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</si>
  <si>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</si>
  <si>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</si>
  <si>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</si>
  <si>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</si>
  <si>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</si>
  <si>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</si>
  <si>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</si>
  <si>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</si>
  <si>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</si>
  <si>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</si>
  <si>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</si>
  <si>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</si>
  <si>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</si>
  <si>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</si>
  <si>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</si>
  <si>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</si>
  <si>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</si>
  <si>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</si>
  <si>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</si>
  <si>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</si>
  <si>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</si>
  <si>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</si>
  <si>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</si>
  <si>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</si>
  <si>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</si>
  <si>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</si>
  <si>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</si>
  <si>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</si>
  <si>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</si>
  <si>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</si>
  <si>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</si>
  <si>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</si>
  <si>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</si>
  <si>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</si>
  <si>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</si>
  <si>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</si>
  <si>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</si>
  <si>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</si>
  <si>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</si>
  <si>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</si>
  <si>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</si>
  <si>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</si>
  <si>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</si>
  <si>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</si>
  <si>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</si>
  <si>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</si>
  <si>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</si>
  <si>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</si>
  <si>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</si>
  <si>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</si>
  <si>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</si>
  <si>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</si>
  <si>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</si>
  <si>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</si>
  <si>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</si>
  <si>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</si>
  <si>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</si>
  <si>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</si>
  <si>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</si>
  <si>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</si>
  <si>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</si>
  <si>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</si>
  <si>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</si>
  <si>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</si>
  <si>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</si>
  <si>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</si>
  <si>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</si>
  <si>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</si>
  <si>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</si>
  <si>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</si>
  <si>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</si>
  <si>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</si>
  <si>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</si>
  <si>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</si>
  <si>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</si>
  <si>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</si>
  <si>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</si>
  <si>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</si>
  <si>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</si>
  <si>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</si>
  <si>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</si>
  <si>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</si>
  <si>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</si>
  <si>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</si>
  <si>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</si>
  <si>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</si>
  <si>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</si>
  <si>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</si>
  <si>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</si>
  <si>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</si>
  <si>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</si>
  <si>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</si>
  <si>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</si>
  <si>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</si>
  <si>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</si>
  <si>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</si>
  <si>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</si>
  <si>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</si>
  <si>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</si>
  <si>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</si>
  <si>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</si>
  <si>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</si>
  <si>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</si>
  <si>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</si>
  <si>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</si>
  <si>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</si>
  <si>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</si>
  <si>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</si>
  <si>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</si>
  <si>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</si>
  <si>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</si>
  <si>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</si>
  <si>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</si>
  <si>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</si>
  <si>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</si>
  <si>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</si>
  <si>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</si>
  <si>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</si>
  <si>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</si>
  <si>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</si>
  <si>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</si>
  <si>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</si>
  <si>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</si>
  <si>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</si>
  <si>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</si>
  <si>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</si>
  <si>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</si>
  <si>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</si>
  <si>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</si>
  <si>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</si>
  <si>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</si>
  <si>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</si>
  <si>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</si>
  <si>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</si>
  <si>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</si>
  <si>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</si>
  <si>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</si>
  <si>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</si>
  <si>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</si>
  <si>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</si>
  <si>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</si>
  <si>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</si>
  <si>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</si>
  <si>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</si>
  <si>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</si>
  <si>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</si>
  <si>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</si>
  <si>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</si>
  <si>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</si>
  <si>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</si>
  <si>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</si>
  <si>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</si>
  <si>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</si>
  <si>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</si>
  <si>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</si>
  <si>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</si>
  <si>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</si>
  <si>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</si>
  <si>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</si>
  <si>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</si>
  <si>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</si>
  <si>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</si>
  <si>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</si>
  <si>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</si>
  <si>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</si>
  <si>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</si>
  <si>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</si>
  <si>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</si>
  <si>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</si>
  <si>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</si>
  <si>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</si>
  <si>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</si>
  <si>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</si>
  <si>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</si>
  <si>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</si>
  <si>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</si>
  <si>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</si>
  <si>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</si>
  <si>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</si>
  <si>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</si>
  <si>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</si>
  <si>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</si>
  <si>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</si>
  <si>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</si>
  <si>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</si>
  <si>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</si>
  <si>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</si>
  <si>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</si>
  <si>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</si>
  <si>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</si>
  <si>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</si>
  <si>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</si>
  <si>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</si>
  <si>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</si>
  <si>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</si>
  <si>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</si>
  <si>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</si>
  <si>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</si>
  <si>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</si>
  <si>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</si>
  <si>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</si>
  <si>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</si>
  <si>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</si>
  <si>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</si>
  <si>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</si>
  <si>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</si>
  <si>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</si>
  <si>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</si>
  <si>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</si>
  <si>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</si>
  <si>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</si>
  <si>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</si>
  <si>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</si>
  <si>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</si>
  <si>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</si>
  <si>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</si>
  <si>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</si>
  <si>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</si>
  <si>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</si>
  <si>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</si>
  <si>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</si>
  <si>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</si>
  <si>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</si>
  <si>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</si>
  <si>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</si>
  <si>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</si>
  <si>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</si>
  <si>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</si>
  <si>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</si>
  <si>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</si>
  <si>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</si>
  <si>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</si>
  <si>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</si>
  <si>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</si>
  <si>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</si>
  <si>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</si>
  <si>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</si>
  <si>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</si>
  <si>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</si>
  <si>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</si>
  <si>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</si>
  <si>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</si>
  <si>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</si>
  <si>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</si>
  <si>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</si>
  <si>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</si>
  <si>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</si>
  <si>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</si>
  <si>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</si>
  <si>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</si>
  <si>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</si>
  <si>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</si>
  <si>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</si>
  <si>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</si>
  <si>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</si>
  <si>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</si>
  <si>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</si>
  <si>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</si>
  <si>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</si>
  <si>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</si>
  <si>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</si>
  <si>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</si>
  <si>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</si>
  <si>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</si>
  <si>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</si>
  <si>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</si>
  <si>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</si>
  <si>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</si>
  <si>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</si>
  <si>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</si>
  <si>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</si>
  <si>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</si>
  <si>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</si>
  <si>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</si>
  <si>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</si>
  <si>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</si>
  <si>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</si>
  <si>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</si>
  <si>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</si>
  <si>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</si>
  <si>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</si>
  <si>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</si>
  <si>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</si>
  <si>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</si>
  <si>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</si>
  <si>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</si>
  <si>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</si>
  <si>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</si>
  <si>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</si>
  <si>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</si>
  <si>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</si>
  <si>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</si>
  <si>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</si>
  <si>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</si>
  <si>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</si>
  <si>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</si>
  <si>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</si>
  <si>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</si>
  <si>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</si>
  <si>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</si>
  <si>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</si>
  <si>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</si>
  <si>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</si>
  <si>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</si>
  <si>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</si>
  <si>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</si>
  <si>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</si>
  <si>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</si>
  <si>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</si>
  <si>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</si>
  <si>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</si>
  <si>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</si>
  <si>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</si>
  <si>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</si>
  <si>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</si>
  <si>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</si>
  <si>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</si>
  <si>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</si>
  <si>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</si>
  <si>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</si>
  <si>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</si>
  <si>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</si>
  <si>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</si>
  <si>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</si>
  <si>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</si>
  <si>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</si>
  <si>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</si>
  <si>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</si>
  <si>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</si>
  <si>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</si>
  <si>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</si>
  <si>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</si>
  <si>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</si>
  <si>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</si>
  <si>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</si>
  <si>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</si>
  <si>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</si>
  <si>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</si>
  <si>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</si>
  <si>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</si>
  <si>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</si>
  <si>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</si>
  <si>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</si>
  <si>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</si>
  <si>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</si>
  <si>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</si>
  <si>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</si>
  <si>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</si>
  <si>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</si>
  <si>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</si>
  <si>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</si>
  <si>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</si>
  <si>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</si>
  <si>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</si>
  <si>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</si>
  <si>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</si>
  <si>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</si>
  <si>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</si>
  <si>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</si>
  <si>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</si>
  <si>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</si>
  <si>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</si>
  <si>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</si>
  <si>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</si>
  <si>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</si>
  <si>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</si>
  <si>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</si>
  <si>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</si>
  <si>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</si>
  <si>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</si>
  <si>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</si>
  <si>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</si>
  <si>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</si>
  <si>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</si>
  <si>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</si>
  <si>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</si>
  <si>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</si>
  <si>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</si>
  <si>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</si>
  <si>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</si>
  <si>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</si>
  <si>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</si>
  <si>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</si>
  <si>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</si>
  <si>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</si>
  <si>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</si>
  <si>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</si>
  <si>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</si>
  <si>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</si>
  <si>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</si>
  <si>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</si>
  <si>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</si>
  <si>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</si>
  <si>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</si>
  <si>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</si>
  <si>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</si>
  <si>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</si>
  <si>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</si>
  <si>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</si>
  <si>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</si>
  <si>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</si>
  <si>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</si>
  <si>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</si>
  <si>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</si>
  <si>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</si>
  <si>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</si>
  <si>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</si>
  <si>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</si>
  <si>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</si>
  <si>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</si>
  <si>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</si>
  <si>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</si>
  <si>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</si>
  <si>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</si>
  <si>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</si>
  <si>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</si>
  <si>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</si>
  <si>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</si>
  <si>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</si>
  <si>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</si>
  <si>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</si>
  <si>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</si>
  <si>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</si>
  <si>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</si>
  <si>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</si>
  <si>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</si>
  <si>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</si>
  <si>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</si>
  <si>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</si>
  <si>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</si>
  <si>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</si>
  <si>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</si>
  <si>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</si>
  <si>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</si>
  <si>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</si>
  <si>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</si>
  <si>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</si>
  <si>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</si>
  <si>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</si>
  <si>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</si>
  <si>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</si>
  <si>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</si>
  <si>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</si>
  <si>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</si>
  <si>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</si>
  <si>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</si>
  <si>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</si>
  <si>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</si>
  <si>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</si>
  <si>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</si>
  <si>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</si>
  <si>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</si>
  <si>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</si>
  <si>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</si>
  <si>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</si>
  <si>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</si>
  <si>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</si>
  <si>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</si>
  <si>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</si>
  <si>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</si>
  <si>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</si>
  <si>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</si>
  <si>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</si>
  <si>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</si>
  <si>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</si>
  <si>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</si>
  <si>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</si>
  <si>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</si>
  <si>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</si>
  <si>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</si>
  <si>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</si>
  <si>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</si>
  <si>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</si>
  <si>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</si>
  <si>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</si>
  <si>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</si>
  <si>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</si>
  <si>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</si>
  <si>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</si>
  <si>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</si>
  <si>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</si>
  <si>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</si>
  <si>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</si>
  <si>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</si>
  <si>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</si>
  <si>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</si>
  <si>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</si>
  <si>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</si>
  <si>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</si>
  <si>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</si>
  <si>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</si>
  <si>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</si>
  <si>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</si>
  <si>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</si>
  <si>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</si>
  <si>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</si>
  <si>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</si>
  <si>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</si>
  <si>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</si>
  <si>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</si>
  <si>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</si>
  <si>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</si>
  <si>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</si>
  <si>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</si>
  <si>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</si>
  <si>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</si>
  <si>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</si>
  <si>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</si>
  <si>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</si>
  <si>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</si>
  <si>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</si>
  <si>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</si>
  <si>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</si>
  <si>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</si>
  <si>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</si>
  <si>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</si>
  <si>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</si>
  <si>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</si>
  <si>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</si>
  <si>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</si>
  <si>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</si>
  <si>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</si>
  <si>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</si>
  <si>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</si>
  <si>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</si>
  <si>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</si>
  <si>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</si>
  <si>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</si>
  <si>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</si>
  <si>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</si>
  <si>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</si>
  <si>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</si>
  <si>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</si>
  <si>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</si>
  <si>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</si>
  <si>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</si>
  <si>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</si>
  <si>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</si>
  <si>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</si>
  <si>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</si>
  <si>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</si>
  <si>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</si>
  <si>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</si>
  <si>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</si>
  <si>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</si>
  <si>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</si>
  <si>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</si>
  <si>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</si>
  <si>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</si>
  <si>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</si>
  <si>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</si>
  <si>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</si>
  <si>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</si>
  <si>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</si>
  <si>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</si>
  <si>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</si>
  <si>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</si>
  <si>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</si>
  <si>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</si>
  <si>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</si>
  <si>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</si>
  <si>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</si>
  <si>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</si>
  <si>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</si>
  <si>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</si>
  <si>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</si>
  <si>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</si>
  <si>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</si>
  <si>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</si>
  <si>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</si>
  <si>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</si>
  <si>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</si>
  <si>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</si>
  <si>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</si>
  <si>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</si>
  <si>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</si>
  <si>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</si>
  <si>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</si>
  <si>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</si>
  <si>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</si>
  <si>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</si>
  <si>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</si>
  <si>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</si>
  <si>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</si>
  <si>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</si>
  <si>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</si>
  <si>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</si>
  <si>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</si>
  <si>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</si>
  <si>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</si>
  <si>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</si>
  <si>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</si>
  <si>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</si>
  <si>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</si>
  <si>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</si>
  <si>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</si>
  <si>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</si>
  <si>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</si>
  <si>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</si>
  <si>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</si>
  <si>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</si>
  <si>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</si>
  <si>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</si>
  <si>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</si>
  <si>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</si>
  <si>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</si>
  <si>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</si>
  <si>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</si>
  <si>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</si>
  <si>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</si>
  <si>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</si>
  <si>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</si>
  <si>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</si>
  <si>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</si>
  <si>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</si>
  <si>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</si>
  <si>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</si>
  <si>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</si>
  <si>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</si>
  <si>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</si>
  <si>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</si>
  <si>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</si>
  <si>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</si>
  <si>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</si>
  <si>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</si>
  <si>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</si>
  <si>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</si>
  <si>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</si>
  <si>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</si>
  <si>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</si>
  <si>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</si>
  <si>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</si>
  <si>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</si>
  <si>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</si>
  <si>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</si>
  <si>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</si>
  <si>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</si>
  <si>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</si>
  <si>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</si>
  <si>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</si>
  <si>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</si>
  <si>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</si>
  <si>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</si>
  <si>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</si>
  <si>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</si>
  <si>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</si>
  <si>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</si>
  <si>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</si>
  <si>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</si>
  <si>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</si>
  <si>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</si>
  <si>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</si>
  <si>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</si>
  <si>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</si>
  <si>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</si>
  <si>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</si>
  <si>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</si>
  <si>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</si>
  <si>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</si>
  <si>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</si>
  <si>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</si>
  <si>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</si>
  <si>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</si>
  <si>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</si>
  <si>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</si>
  <si>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</si>
  <si>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</si>
  <si>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</si>
  <si>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</si>
  <si>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</si>
  <si>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</si>
  <si>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</si>
  <si>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</si>
  <si>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</si>
  <si>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</si>
  <si>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</si>
  <si>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</si>
  <si>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</si>
  <si>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</si>
  <si>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</si>
  <si>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</si>
  <si>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</si>
  <si>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</si>
  <si>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</si>
  <si>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</si>
  <si>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</si>
  <si>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</si>
  <si>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</si>
  <si>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</si>
  <si>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</si>
  <si>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</si>
  <si>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</si>
  <si>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</si>
  <si>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</si>
  <si>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</si>
  <si>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</si>
  <si>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</si>
  <si>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</si>
  <si>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</si>
  <si>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</si>
  <si>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</si>
  <si>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</si>
  <si>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</si>
  <si>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</si>
  <si>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</si>
  <si>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</si>
  <si>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</si>
  <si>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</si>
  <si>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</si>
  <si>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</si>
  <si>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</si>
  <si>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</si>
  <si>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</si>
  <si>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</si>
  <si>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</si>
  <si>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</si>
  <si>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</si>
  <si>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</si>
  <si>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</si>
  <si>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</si>
  <si>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</si>
  <si>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</si>
  <si>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</si>
  <si>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</si>
  <si>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</si>
  <si>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</si>
  <si>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</si>
  <si>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</si>
  <si>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</si>
  <si>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</si>
  <si>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</si>
  <si>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</si>
  <si>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</si>
  <si>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</si>
  <si>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</si>
  <si>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</si>
  <si>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</si>
  <si>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</si>
  <si>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</si>
  <si>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</si>
  <si>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</si>
  <si>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</si>
  <si>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</si>
  <si>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</si>
  <si>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</si>
  <si>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</si>
  <si>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</si>
  <si>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</si>
  <si>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</si>
  <si>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</si>
  <si>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</si>
  <si>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</si>
  <si>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</si>
  <si>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</si>
  <si>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</si>
  <si>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</si>
  <si>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</si>
  <si>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</si>
  <si>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</si>
  <si>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</si>
  <si>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</si>
  <si>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</si>
  <si>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</si>
  <si>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</si>
  <si>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</si>
  <si>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</si>
  <si>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</si>
  <si>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</si>
  <si>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</si>
  <si>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</si>
  <si>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</si>
  <si>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</si>
  <si>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</si>
  <si>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</si>
  <si>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</si>
  <si>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</si>
  <si>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</si>
  <si>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</si>
  <si>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</si>
  <si>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</si>
  <si>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</si>
  <si>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</si>
  <si>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</si>
  <si>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</si>
  <si>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</si>
  <si>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</si>
  <si>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</si>
  <si>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</si>
  <si>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</si>
  <si>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</si>
  <si>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</si>
  <si>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</si>
  <si>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</si>
  <si>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</si>
  <si>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</si>
  <si>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</si>
  <si>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</si>
  <si>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</si>
  <si>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</si>
  <si>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</si>
  <si>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</si>
  <si>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</si>
  <si>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</si>
  <si>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</si>
  <si>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</si>
  <si>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</si>
  <si>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</si>
  <si>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</si>
  <si>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</si>
  <si>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</si>
  <si>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</si>
  <si>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</si>
  <si>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</si>
  <si>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</si>
  <si>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</si>
  <si>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</si>
  <si>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</si>
  <si>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</si>
  <si>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</si>
  <si>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</si>
  <si>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</si>
  <si>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</si>
  <si>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</si>
  <si>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</si>
  <si>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</si>
  <si>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</si>
  <si>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</si>
  <si>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</si>
  <si>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</si>
  <si>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</si>
  <si>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</si>
  <si>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</si>
  <si>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</si>
  <si>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</si>
  <si>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</si>
  <si>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</si>
  <si>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</si>
  <si>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</si>
  <si>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</si>
  <si>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</si>
  <si>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</si>
  <si>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</si>
  <si>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</si>
  <si>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</si>
  <si>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</si>
  <si>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</si>
  <si>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</si>
  <si>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</si>
  <si>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</si>
  <si>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</si>
  <si>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</si>
  <si>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</si>
  <si>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</si>
  <si>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</si>
  <si>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</si>
  <si>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</si>
  <si>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</si>
  <si>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</si>
  <si>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</si>
  <si>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</si>
  <si>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</si>
  <si>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</si>
  <si>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</si>
  <si>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</si>
  <si>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</si>
  <si>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</si>
  <si>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</si>
  <si>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</si>
  <si>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</si>
  <si>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</si>
  <si>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</si>
  <si>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</si>
  <si>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</si>
  <si>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</si>
  <si>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</si>
  <si>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</si>
  <si>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</si>
  <si>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</si>
  <si>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</si>
  <si>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</si>
  <si>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</si>
  <si>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</si>
  <si>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</si>
  <si>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</si>
  <si>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</si>
  <si>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</si>
  <si>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</si>
  <si>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</si>
  <si>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</si>
  <si>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</si>
  <si>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</si>
  <si>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</si>
  <si>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</si>
  <si>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</si>
  <si>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</si>
  <si>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</si>
  <si>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</si>
  <si>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</si>
  <si>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</si>
  <si>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</si>
  <si>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</si>
  <si>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</si>
  <si>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</si>
  <si>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</si>
  <si>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</si>
  <si>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</si>
  <si>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</si>
  <si>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</si>
  <si>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</si>
  <si>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</si>
  <si>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</si>
  <si>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</si>
  <si>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</si>
  <si>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</si>
  <si>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</si>
  <si>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</si>
  <si>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</si>
  <si>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</si>
  <si>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</si>
  <si>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</si>
  <si>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</si>
  <si>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</si>
  <si>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</si>
  <si>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</si>
  <si>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</si>
  <si>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</si>
  <si>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</si>
  <si>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</si>
  <si>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</si>
  <si>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</si>
  <si>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</si>
  <si>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</si>
  <si>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</si>
  <si>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</si>
  <si>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</si>
  <si>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</si>
  <si>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</si>
  <si>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</si>
  <si>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</si>
  <si>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</si>
  <si>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</si>
  <si>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</si>
  <si>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</si>
  <si>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</si>
  <si>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</si>
  <si>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</si>
  <si>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</si>
  <si>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</si>
  <si>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</si>
  <si>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</si>
  <si>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</si>
  <si>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</si>
  <si>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</si>
  <si>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</si>
  <si>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</si>
  <si>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</si>
  <si>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</si>
  <si>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</si>
  <si>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</si>
  <si>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</si>
  <si>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</si>
  <si>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</si>
  <si>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</si>
  <si>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</si>
  <si>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</si>
  <si>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</si>
  <si>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</si>
  <si>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</si>
  <si>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</si>
  <si>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</si>
  <si>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</si>
  <si>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</si>
  <si>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</si>
  <si>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</si>
  <si>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</si>
  <si>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</si>
  <si>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</si>
  <si>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</si>
  <si>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</si>
  <si>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</si>
  <si>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</si>
  <si>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</si>
  <si>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</si>
  <si>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</si>
  <si>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</si>
  <si>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</si>
  <si>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</si>
  <si>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</si>
  <si>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</si>
  <si>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</si>
  <si>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</si>
  <si>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</si>
  <si>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</si>
  <si>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</si>
  <si>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</si>
  <si>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</si>
  <si>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</si>
  <si>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</si>
  <si>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</si>
  <si>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</si>
  <si>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</si>
  <si>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</si>
  <si>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</si>
  <si>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</si>
  <si>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</si>
  <si>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</si>
  <si>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</si>
  <si>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</si>
  <si>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</si>
  <si>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</si>
  <si>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</si>
  <si>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</si>
  <si>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</si>
  <si>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</si>
  <si>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</si>
  <si>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</si>
  <si>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</si>
  <si>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</si>
  <si>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</si>
  <si>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</si>
  <si>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</si>
  <si>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</si>
  <si>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</si>
  <si>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</si>
  <si>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</si>
  <si>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</si>
  <si>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</si>
  <si>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</si>
  <si>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</si>
  <si>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</si>
  <si>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</si>
  <si>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</si>
  <si>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</si>
  <si>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</si>
  <si>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</si>
  <si>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</si>
  <si>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</si>
  <si>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</si>
  <si>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</si>
  <si>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</si>
  <si>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</si>
  <si>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</si>
  <si>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</si>
  <si>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</si>
  <si>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</si>
  <si>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</si>
  <si>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</si>
  <si>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</si>
  <si>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</si>
  <si>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</si>
  <si>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</si>
  <si>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</si>
  <si>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</si>
  <si>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</si>
  <si>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</si>
  <si>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</si>
  <si>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</si>
  <si>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</si>
  <si>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</si>
  <si>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</si>
  <si>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</si>
  <si>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</si>
  <si>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</si>
  <si>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</si>
  <si>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</si>
  <si>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</si>
  <si>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</si>
  <si>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</si>
  <si>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</si>
  <si>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</si>
  <si>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</si>
  <si>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</si>
  <si>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</si>
  <si>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</si>
  <si>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</si>
  <si>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</si>
  <si>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</si>
  <si>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</si>
  <si>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</si>
  <si>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</si>
  <si>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</si>
  <si>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</si>
  <si>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</si>
  <si>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</si>
  <si>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</si>
  <si>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</si>
  <si>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</si>
  <si>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</si>
  <si>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</si>
  <si>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</si>
  <si>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</si>
  <si>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</si>
  <si>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</si>
  <si>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</si>
  <si>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</si>
  <si>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</si>
  <si>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</si>
  <si>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</si>
  <si>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</si>
  <si>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</si>
  <si>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</si>
  <si>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</si>
  <si>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</si>
  <si>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</si>
  <si>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</si>
  <si>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</si>
  <si>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</si>
  <si>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</si>
  <si>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</si>
  <si>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</si>
  <si>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</si>
  <si>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</si>
  <si>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</si>
  <si>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</si>
  <si>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</si>
  <si>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</si>
  <si>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</si>
  <si>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</si>
  <si>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</si>
  <si>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</si>
  <si>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</si>
  <si>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</si>
  <si>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</si>
  <si>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</si>
  <si>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</si>
  <si>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</si>
  <si>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</si>
  <si>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</si>
  <si>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</si>
  <si>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</si>
  <si>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</si>
  <si>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</si>
  <si>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</si>
  <si>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</si>
  <si>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</si>
  <si>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</si>
  <si>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</si>
  <si>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</si>
  <si>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</si>
  <si>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</si>
  <si>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</si>
  <si>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</si>
  <si>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</si>
  <si>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</si>
  <si>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</si>
  <si>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</si>
  <si>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</si>
  <si>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</si>
  <si>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</si>
  <si>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</si>
  <si>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</si>
  <si>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</si>
  <si>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</si>
  <si>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</si>
  <si>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</si>
  <si>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</si>
  <si>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</si>
  <si>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</si>
  <si>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</si>
  <si>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</si>
  <si>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</si>
  <si>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</si>
  <si>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</si>
  <si>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</si>
  <si>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</si>
  <si>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</si>
  <si>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</si>
  <si>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</si>
  <si>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</si>
  <si>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</si>
  <si>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</si>
  <si>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</si>
  <si>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</si>
  <si>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</si>
  <si>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</si>
  <si>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</si>
  <si>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</si>
  <si>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</si>
  <si>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</si>
  <si>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</si>
  <si>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</si>
  <si>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</si>
  <si>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</si>
  <si>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</si>
  <si>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</si>
  <si>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</si>
  <si>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</si>
  <si>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</si>
  <si>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</si>
  <si>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</si>
  <si>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</si>
  <si>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</si>
  <si>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</si>
  <si>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</si>
  <si>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</si>
  <si>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</si>
  <si>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</si>
  <si>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</si>
  <si>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</si>
  <si>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</si>
  <si>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</si>
  <si>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</si>
  <si>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</si>
  <si>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</si>
  <si>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</si>
  <si>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</si>
  <si>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</si>
  <si>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</si>
  <si>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</si>
  <si>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</si>
  <si>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</si>
  <si>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</si>
  <si>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</si>
  <si>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</si>
  <si>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</si>
  <si>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</si>
  <si>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</si>
  <si>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</si>
  <si>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</si>
  <si>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</si>
  <si>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</si>
  <si>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</si>
  <si>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</si>
  <si>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</si>
  <si>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</si>
  <si>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</si>
  <si>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</si>
  <si>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</si>
  <si>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</si>
  <si>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</si>
  <si>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</si>
  <si>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</si>
  <si>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</si>
  <si>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</si>
  <si>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</si>
  <si>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</si>
  <si>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</si>
  <si>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</si>
  <si>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</si>
  <si>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</si>
  <si>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</si>
  <si>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</si>
  <si>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</si>
  <si>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</si>
  <si>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</si>
  <si>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</si>
  <si>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</si>
  <si>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</si>
  <si>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</si>
  <si>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</si>
  <si>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</si>
  <si>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</si>
  <si>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</si>
  <si>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</si>
  <si>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</si>
  <si>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</si>
  <si>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</si>
  <si>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</si>
  <si>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</si>
  <si>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</si>
  <si>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</si>
  <si>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</si>
  <si>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</si>
  <si>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</si>
  <si>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</si>
  <si>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</si>
  <si>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</si>
  <si>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</si>
  <si>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</si>
  <si>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</si>
  <si>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</si>
  <si>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</si>
  <si>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</si>
  <si>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</si>
  <si>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</si>
  <si>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</si>
  <si>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</si>
  <si>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</si>
  <si>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</si>
  <si>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</si>
  <si>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</si>
  <si>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</si>
  <si>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</si>
  <si>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</si>
  <si>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</si>
  <si>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</si>
  <si>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</si>
  <si>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</si>
  <si>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</si>
  <si>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</si>
  <si>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</si>
  <si>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</si>
  <si>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</si>
  <si>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</si>
  <si>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</si>
  <si>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</si>
  <si>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</si>
  <si>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</si>
  <si>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</si>
  <si>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</si>
  <si>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</si>
  <si>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</si>
  <si>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</si>
  <si>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</si>
  <si>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</si>
  <si>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</si>
  <si>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</si>
  <si>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</si>
  <si>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</si>
  <si>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</si>
  <si>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</si>
  <si>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</si>
  <si>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</si>
  <si>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</si>
  <si>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</si>
  <si>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</si>
  <si>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</si>
  <si>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</si>
  <si>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</si>
  <si>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</si>
  <si>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</si>
  <si>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</si>
  <si>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</si>
  <si>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</si>
  <si>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</si>
  <si>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</si>
  <si>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</si>
  <si>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</si>
  <si>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</si>
  <si>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</si>
  <si>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</si>
  <si>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</si>
  <si>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</si>
  <si>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</si>
  <si>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</si>
  <si>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</si>
  <si>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</si>
  <si>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</si>
  <si>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</si>
  <si>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</si>
  <si>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</si>
  <si>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</si>
  <si>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</si>
  <si>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</si>
  <si>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</si>
  <si>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</si>
  <si>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</si>
  <si>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</si>
  <si>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</si>
  <si>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</si>
  <si>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</si>
  <si>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</si>
  <si>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</si>
  <si>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</si>
  <si>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</si>
  <si>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</si>
  <si>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</si>
  <si>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</si>
  <si>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</si>
  <si>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</si>
  <si>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</si>
  <si>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</si>
  <si>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</si>
  <si>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</si>
  <si>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</si>
  <si>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</si>
  <si>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</si>
  <si>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</si>
  <si>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</si>
  <si>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</si>
  <si>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</si>
  <si>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</si>
  <si>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</si>
  <si>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</si>
  <si>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</si>
  <si>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</si>
  <si>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</si>
  <si>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</si>
  <si>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</si>
  <si>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</si>
  <si>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</si>
  <si>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</si>
  <si>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</si>
  <si>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</si>
  <si>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</si>
  <si>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</si>
  <si>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</si>
  <si>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</si>
  <si>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</si>
  <si>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</si>
  <si>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</si>
  <si>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</si>
  <si>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</si>
  <si>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</si>
  <si>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</si>
  <si>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</si>
  <si>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</si>
  <si>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</si>
  <si>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</si>
  <si>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</si>
  <si>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</si>
  <si>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</si>
  <si>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</si>
  <si>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</si>
  <si>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</si>
  <si>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</si>
  <si>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</si>
  <si>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</si>
  <si>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</si>
  <si>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</si>
  <si>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</si>
  <si>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</si>
  <si>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</si>
  <si>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</si>
  <si>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</si>
  <si>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</si>
  <si>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</si>
  <si>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</si>
  <si>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</si>
  <si>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</si>
  <si>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</si>
  <si>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</si>
  <si>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</si>
  <si>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</si>
  <si>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</si>
  <si>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</si>
  <si>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</si>
  <si>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</si>
  <si>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</si>
  <si>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</si>
  <si>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</si>
  <si>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</si>
  <si>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</si>
  <si>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</si>
  <si>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</si>
  <si>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</si>
  <si>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</si>
  <si>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</si>
  <si>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</si>
  <si>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</si>
  <si>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</si>
  <si>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</si>
  <si>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</si>
  <si>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</si>
  <si>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</si>
  <si>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</si>
  <si>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</si>
  <si>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</si>
  <si>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</si>
  <si>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</si>
  <si>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</si>
  <si>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</si>
  <si>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</si>
  <si>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</si>
  <si>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</si>
  <si>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</si>
  <si>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</si>
  <si>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</si>
  <si>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</si>
  <si>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</si>
  <si>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</si>
  <si>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</si>
  <si>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</si>
  <si>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</si>
  <si>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</si>
  <si>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</si>
  <si>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</si>
  <si>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</si>
  <si>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</si>
  <si>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</si>
  <si>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</si>
  <si>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</si>
  <si>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</si>
  <si>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</si>
  <si>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</si>
  <si>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</si>
  <si>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</si>
  <si>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</si>
  <si>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</si>
  <si>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</si>
  <si>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</si>
  <si>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</si>
  <si>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</si>
  <si>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</si>
  <si>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</si>
  <si>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</si>
  <si>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</si>
  <si>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</si>
  <si>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</si>
  <si>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</si>
  <si>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</si>
  <si>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</si>
  <si>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</si>
  <si>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</si>
  <si>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</si>
  <si>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</si>
  <si>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</si>
  <si>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</si>
  <si>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</si>
  <si>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</si>
  <si>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</si>
  <si>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</si>
  <si>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</si>
  <si>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</si>
  <si>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</si>
  <si>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</si>
  <si>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</si>
  <si>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</si>
  <si>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</si>
  <si>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</si>
  <si>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</si>
  <si>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</si>
  <si>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</si>
  <si>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</si>
  <si>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</si>
  <si>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</si>
  <si>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</si>
  <si>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</si>
  <si>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</si>
  <si>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</si>
  <si>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</si>
  <si>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</si>
  <si>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</si>
  <si>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</si>
  <si>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</si>
  <si>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</si>
  <si>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</si>
  <si>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</si>
  <si>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</si>
  <si>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</si>
  <si>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</si>
  <si>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</si>
  <si>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</si>
  <si>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</si>
  <si>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</si>
  <si>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</si>
  <si>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</si>
  <si>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</si>
  <si>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</si>
  <si>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</si>
  <si>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</si>
  <si>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</si>
  <si>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</si>
  <si>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</si>
  <si>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</si>
  <si>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</si>
  <si>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</si>
  <si>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</si>
  <si>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</si>
  <si>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</si>
  <si>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</si>
  <si>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</si>
  <si>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</si>
  <si>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</si>
  <si>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</si>
  <si>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</si>
  <si>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</si>
  <si>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</si>
  <si>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</si>
  <si>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</si>
  <si>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</si>
  <si>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</si>
  <si>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</si>
  <si>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</si>
  <si>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</si>
  <si>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</si>
  <si>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</si>
  <si>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</si>
  <si>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</si>
  <si>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</si>
  <si>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</si>
  <si>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</si>
  <si>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</si>
  <si>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</si>
  <si>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</si>
  <si>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</si>
  <si>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</si>
  <si>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</si>
  <si>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</si>
  <si>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</si>
  <si>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</si>
  <si>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</si>
  <si>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</si>
  <si>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</si>
  <si>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</si>
  <si>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</si>
  <si>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</si>
  <si>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</si>
  <si>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</si>
  <si>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</si>
  <si>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</si>
  <si>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</si>
  <si>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</si>
  <si>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</si>
  <si>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</si>
  <si>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</si>
  <si>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</si>
  <si>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</si>
  <si>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</si>
  <si>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</si>
  <si>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</si>
  <si>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</si>
  <si>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</si>
  <si>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</si>
  <si>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</si>
  <si>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</si>
  <si>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</si>
  <si>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</si>
  <si>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</si>
  <si>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</si>
  <si>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</si>
  <si>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</si>
  <si>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</si>
  <si>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</si>
  <si>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</si>
  <si>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</si>
  <si>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</si>
  <si>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</si>
  <si>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</si>
  <si>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</si>
  <si>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</si>
  <si>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</si>
  <si>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</si>
  <si>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</si>
  <si>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</si>
  <si>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</si>
  <si>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</si>
  <si>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</si>
  <si>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</si>
  <si>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</si>
  <si>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</si>
  <si>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</si>
  <si>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</si>
  <si>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</si>
  <si>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</si>
  <si>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</si>
  <si>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</si>
  <si>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</si>
  <si>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</si>
  <si>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</si>
  <si>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</si>
  <si>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</si>
  <si>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</si>
  <si>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</si>
  <si>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</si>
  <si>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</si>
  <si>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</si>
  <si>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</si>
  <si>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</si>
  <si>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</si>
  <si>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</si>
  <si>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</si>
  <si>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</si>
  <si>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</si>
  <si>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</si>
  <si>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</si>
  <si>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</si>
  <si>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</si>
  <si>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</si>
  <si>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</si>
  <si>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</si>
  <si>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</si>
  <si>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</si>
  <si>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</si>
  <si>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</si>
  <si>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</si>
  <si>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</si>
  <si>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</si>
  <si>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</si>
  <si>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</si>
  <si>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</si>
  <si>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</si>
  <si>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</si>
  <si>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</si>
  <si>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</si>
  <si>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</si>
  <si>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</si>
  <si>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</si>
  <si>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</si>
  <si>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</si>
  <si>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</si>
  <si>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</si>
  <si>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</si>
  <si>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</si>
  <si>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</si>
  <si>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</si>
  <si>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</si>
  <si>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</si>
  <si>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</si>
  <si>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</si>
  <si>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</si>
  <si>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</si>
  <si>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</si>
  <si>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</si>
  <si>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</si>
  <si>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</si>
  <si>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</si>
  <si>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</si>
  <si>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</si>
  <si>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</si>
  <si>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</si>
  <si>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</si>
  <si>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</si>
  <si>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</si>
  <si>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</si>
  <si>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</si>
  <si>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</si>
  <si>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</si>
  <si>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</si>
  <si>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</si>
  <si>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</si>
  <si>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</si>
  <si>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</si>
  <si>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</si>
  <si>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</si>
  <si>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</si>
  <si>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</si>
  <si>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</si>
  <si>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</si>
  <si>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</si>
  <si>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</si>
  <si>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</si>
  <si>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</si>
  <si>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</si>
  <si>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</si>
  <si>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</si>
  <si>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</si>
  <si>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</si>
  <si>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</si>
  <si>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</si>
  <si>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</si>
  <si>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</si>
  <si>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</si>
  <si>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</si>
  <si>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</si>
  <si>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</si>
  <si>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</si>
  <si>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</si>
  <si>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</si>
  <si>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</si>
  <si>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</si>
  <si>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</si>
  <si>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</si>
  <si>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</si>
  <si>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</si>
  <si>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</si>
  <si>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</si>
  <si>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</si>
  <si>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</si>
  <si>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</si>
  <si>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</si>
  <si>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</si>
  <si>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</si>
  <si>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</si>
  <si>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</si>
  <si>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</si>
  <si>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</si>
  <si>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</si>
  <si>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</si>
  <si>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</si>
  <si>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</si>
  <si>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</si>
  <si>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</si>
  <si>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</si>
  <si>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</si>
  <si>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</si>
  <si>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</si>
  <si>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</si>
  <si>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</si>
  <si>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</si>
  <si>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</si>
  <si>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</si>
  <si>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</si>
  <si>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</si>
  <si>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</si>
  <si>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</si>
  <si>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</si>
  <si>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</si>
  <si>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</si>
  <si>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</si>
  <si>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</si>
  <si>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</si>
  <si>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</si>
  <si>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</si>
  <si>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</si>
  <si>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</si>
  <si>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</si>
  <si>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</si>
  <si>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</si>
  <si>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</si>
  <si>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</si>
  <si>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</si>
  <si>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</si>
  <si>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</si>
  <si>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</si>
  <si>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</si>
  <si>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</si>
  <si>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</si>
  <si>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</si>
  <si>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</si>
  <si>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</si>
  <si>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</si>
  <si>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</si>
  <si>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</si>
  <si>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</si>
  <si>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</si>
  <si>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</si>
  <si>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</si>
  <si>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</si>
  <si>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</si>
  <si>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</si>
  <si>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</si>
  <si>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</si>
  <si>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</si>
  <si>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</si>
  <si>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</si>
  <si>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</si>
  <si>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</si>
  <si>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</si>
  <si>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</si>
  <si>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</si>
  <si>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</si>
  <si>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</si>
  <si>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</si>
  <si>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</si>
  <si>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</si>
  <si>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</si>
  <si>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</si>
  <si>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</si>
  <si>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</si>
  <si>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</si>
  <si>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</si>
  <si>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</si>
  <si>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</si>
  <si>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</si>
  <si>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</si>
  <si>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</si>
  <si>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</si>
  <si>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</si>
  <si>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</si>
  <si>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</si>
  <si>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</si>
  <si>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</si>
  <si>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</si>
  <si>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</si>
  <si>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</si>
  <si>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</si>
  <si>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</si>
  <si>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</si>
  <si>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</si>
  <si>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</si>
  <si>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</si>
  <si>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</si>
  <si>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</si>
  <si>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</si>
  <si>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</si>
  <si>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</si>
  <si>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</si>
  <si>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</si>
  <si>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</si>
  <si>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</si>
  <si>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</si>
  <si>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</si>
  <si>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</si>
  <si>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</si>
  <si>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</si>
  <si>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</si>
  <si>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</si>
  <si>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</si>
  <si>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</si>
  <si>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</si>
  <si>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</si>
  <si>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</si>
  <si>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</si>
  <si>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</si>
  <si>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</si>
  <si>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</si>
  <si>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</si>
  <si>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</si>
  <si>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</si>
  <si>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</si>
  <si>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</si>
  <si>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</si>
  <si>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</si>
  <si>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</si>
  <si>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</si>
  <si>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</si>
  <si>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</si>
  <si>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</si>
  <si>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</si>
  <si>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</si>
  <si>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</si>
  <si>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</si>
  <si>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</si>
  <si>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</si>
  <si>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</si>
  <si>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</si>
  <si>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</si>
  <si>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</si>
  <si>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</si>
  <si>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</si>
  <si>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</si>
  <si>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</si>
  <si>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</si>
  <si>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</si>
  <si>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</si>
  <si>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</si>
  <si>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</si>
  <si>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</si>
  <si>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</si>
  <si>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</si>
  <si>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</si>
  <si>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</si>
  <si>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</si>
  <si>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</si>
  <si>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</si>
  <si>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</si>
  <si>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</si>
  <si>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</si>
  <si>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</si>
  <si>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</si>
  <si>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</si>
  <si>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</si>
  <si>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</si>
  <si>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</si>
  <si>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</si>
  <si>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</si>
  <si>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</si>
  <si>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</si>
  <si>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</si>
  <si>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</si>
  <si>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</si>
  <si>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</si>
  <si>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</si>
  <si>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</si>
  <si>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</si>
  <si>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</si>
  <si>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</si>
  <si>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</si>
  <si>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</si>
  <si>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</si>
  <si>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</si>
  <si>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</si>
  <si>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</si>
  <si>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</si>
  <si>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</si>
  <si>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</si>
  <si>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</si>
  <si>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</si>
  <si>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</si>
  <si>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</si>
  <si>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</si>
  <si>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</si>
  <si>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</si>
  <si>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</si>
  <si>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</si>
  <si>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</si>
  <si>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</si>
  <si>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</si>
  <si>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</si>
  <si>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</si>
  <si>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</si>
  <si>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</si>
  <si>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</si>
  <si>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</si>
  <si>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</si>
  <si>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</si>
  <si>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</si>
  <si>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</si>
  <si>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</si>
  <si>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</si>
  <si>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</si>
  <si>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</si>
  <si>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</si>
  <si>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</si>
  <si>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</si>
  <si>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</si>
  <si>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</si>
  <si>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</si>
  <si>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</si>
  <si>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</si>
  <si>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</si>
  <si>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</si>
  <si>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</si>
  <si>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</si>
  <si>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</si>
  <si>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</si>
  <si>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</si>
  <si>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</si>
  <si>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</si>
  <si>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</si>
  <si>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</si>
  <si>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</si>
  <si>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</si>
  <si>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</si>
  <si>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</si>
  <si>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</si>
  <si>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</si>
  <si>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</si>
  <si>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</si>
  <si>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</si>
  <si>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</si>
  <si>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</si>
  <si>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</si>
  <si>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</si>
  <si>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</si>
  <si>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</si>
  <si>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</si>
  <si>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</si>
  <si>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</si>
  <si>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</si>
  <si>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</si>
  <si>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</si>
  <si>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</si>
  <si>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</si>
  <si>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</si>
  <si>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</si>
  <si>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</si>
  <si>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</si>
  <si>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</si>
  <si>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</si>
  <si>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</si>
  <si>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</si>
  <si>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</si>
  <si>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</si>
  <si>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</si>
  <si>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</si>
  <si>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</si>
  <si>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</si>
  <si>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</si>
  <si>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</si>
  <si>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</si>
  <si>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</si>
  <si>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</si>
  <si>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</si>
  <si>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</si>
  <si>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</si>
  <si>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</si>
  <si>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</si>
  <si>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</si>
  <si>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</si>
  <si>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</si>
  <si>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</si>
  <si>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</si>
  <si>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</si>
  <si>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</si>
  <si>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</si>
  <si>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</si>
  <si>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</si>
  <si>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</si>
  <si>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</si>
  <si>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</si>
  <si>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</si>
  <si>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</si>
  <si>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</si>
  <si>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</si>
  <si>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</si>
  <si>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</si>
  <si>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</si>
  <si>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</si>
  <si>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</si>
  <si>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</si>
  <si>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</si>
  <si>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</si>
  <si>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</si>
  <si>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</si>
  <si>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</si>
  <si>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</si>
  <si>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</si>
  <si>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</si>
  <si>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</si>
  <si>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</si>
  <si>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</si>
  <si>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</si>
  <si>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</si>
  <si>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</si>
  <si>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</si>
  <si>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</si>
  <si>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</si>
  <si>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</si>
  <si>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</si>
  <si>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</si>
  <si>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</si>
  <si>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</si>
  <si>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</si>
  <si>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</si>
  <si>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</si>
  <si>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</si>
  <si>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</si>
  <si>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</si>
  <si>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</si>
  <si>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</si>
  <si>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</si>
  <si>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</si>
  <si>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</si>
  <si>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</si>
  <si>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</si>
  <si>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</si>
  <si>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</si>
  <si>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</si>
  <si>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</si>
  <si>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</si>
  <si>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</si>
  <si>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</si>
  <si>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</si>
  <si>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</si>
  <si>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</si>
  <si>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</si>
  <si>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</si>
  <si>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</si>
  <si>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</si>
  <si>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</si>
  <si>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</si>
  <si>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</si>
  <si>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</si>
  <si>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</si>
  <si>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</si>
  <si>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</si>
  <si>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</si>
  <si>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</si>
  <si>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</si>
  <si>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</si>
  <si>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</si>
  <si>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</si>
  <si>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</si>
  <si>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</si>
  <si>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</si>
  <si>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</si>
  <si>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</si>
  <si>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</si>
  <si>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</si>
  <si>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</si>
  <si>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</si>
  <si>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</si>
  <si>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</si>
  <si>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</si>
  <si>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</si>
  <si>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</si>
  <si>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</si>
  <si>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</si>
  <si>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</si>
  <si>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</si>
  <si>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</si>
  <si>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</si>
  <si>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</si>
  <si>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</si>
  <si>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</si>
  <si>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</si>
  <si>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</si>
  <si>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</si>
  <si>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</si>
  <si>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</si>
  <si>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</si>
  <si>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</si>
  <si>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</si>
  <si>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</si>
  <si>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</si>
  <si>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</si>
  <si>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</si>
  <si>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</si>
  <si>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</si>
  <si>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</si>
  <si>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</si>
  <si>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</si>
  <si>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</si>
  <si>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</si>
  <si>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</si>
  <si>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</si>
  <si>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</si>
  <si>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</si>
  <si>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</si>
  <si>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</si>
  <si>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</si>
  <si>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</si>
  <si>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</si>
  <si>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</si>
  <si>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</si>
  <si>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</si>
  <si>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</si>
  <si>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</si>
  <si>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</si>
  <si>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</si>
  <si>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</si>
  <si>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</si>
  <si>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</si>
  <si>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</si>
  <si>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</si>
  <si>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</si>
  <si>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</si>
  <si>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</si>
  <si>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</si>
  <si>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</si>
  <si>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</si>
  <si>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</si>
  <si>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</si>
  <si>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</si>
  <si>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</si>
  <si>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</si>
  <si>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</si>
  <si>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</si>
  <si>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</si>
  <si>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</si>
  <si>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</si>
  <si>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</si>
  <si>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</si>
  <si>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</si>
  <si>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</si>
  <si>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</si>
  <si>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</si>
  <si>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</si>
  <si>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</si>
  <si>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</si>
  <si>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</si>
  <si>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</si>
  <si>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</si>
  <si>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</si>
  <si>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</si>
  <si>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</si>
  <si>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</si>
  <si>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</si>
  <si>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</si>
  <si>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</si>
  <si>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</si>
  <si>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</si>
  <si>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</si>
  <si>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</si>
  <si>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</si>
  <si>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</si>
  <si>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</si>
  <si>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</si>
  <si>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</si>
  <si>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</si>
  <si>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</si>
  <si>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</si>
  <si>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</si>
  <si>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</si>
  <si>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</si>
  <si>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</si>
  <si>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</si>
  <si>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</si>
  <si>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</si>
  <si>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</si>
  <si>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</si>
  <si>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</si>
  <si>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</si>
  <si>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</si>
  <si>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</si>
  <si>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</si>
  <si>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</si>
  <si>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</si>
  <si>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</si>
  <si>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</si>
  <si>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</si>
  <si>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</si>
  <si>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</si>
  <si>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</si>
  <si>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</si>
  <si>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</si>
  <si>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</si>
  <si>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</si>
  <si>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</si>
  <si>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</si>
  <si>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</si>
  <si>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</si>
  <si>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</si>
  <si>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</si>
  <si>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</si>
  <si>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</si>
  <si>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</si>
  <si>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</si>
  <si>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</si>
  <si>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</si>
  <si>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</si>
  <si>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</si>
  <si>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</si>
  <si>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</si>
  <si>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</si>
  <si>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</si>
  <si>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</si>
  <si>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</si>
  <si>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</si>
  <si>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</si>
  <si>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</si>
  <si>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</si>
  <si>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</si>
  <si>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</si>
  <si>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</si>
  <si>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</si>
  <si>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</si>
  <si>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</si>
  <si>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</si>
  <si>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</si>
  <si>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</si>
  <si>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</si>
  <si>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</si>
  <si>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</si>
  <si>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</si>
  <si>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</si>
  <si>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</si>
  <si>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</si>
  <si>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</si>
  <si>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</si>
  <si>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</si>
  <si>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</si>
  <si>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</si>
  <si>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</si>
  <si>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</si>
  <si>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</si>
  <si>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</si>
  <si>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</si>
  <si>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</si>
  <si>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</si>
  <si>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</si>
  <si>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</si>
  <si>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</si>
  <si>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</si>
  <si>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</si>
  <si>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</si>
  <si>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</si>
  <si>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</si>
  <si>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</si>
  <si>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</si>
  <si>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</si>
  <si>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</si>
  <si>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</si>
  <si>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</si>
  <si>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</si>
  <si>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</si>
  <si>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</si>
  <si>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</si>
  <si>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</si>
  <si>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</si>
  <si>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</si>
  <si>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</si>
  <si>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</si>
  <si>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</si>
  <si>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</si>
  <si>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</si>
  <si>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</si>
  <si>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</si>
  <si>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</si>
  <si>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</si>
  <si>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</si>
  <si>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</si>
  <si>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</si>
  <si>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</si>
  <si>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</si>
  <si>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</si>
  <si>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</si>
  <si>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</si>
  <si>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</si>
  <si>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</si>
  <si>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</si>
  <si>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</si>
  <si>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</si>
  <si>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</si>
  <si>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</si>
  <si>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</si>
  <si>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</si>
  <si>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</si>
  <si>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</si>
  <si>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</si>
  <si>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</si>
  <si>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</si>
  <si>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</si>
  <si>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</si>
  <si>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</si>
  <si>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</si>
  <si>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</si>
  <si>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</si>
  <si>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</si>
  <si>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</si>
  <si>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</si>
  <si>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</si>
  <si>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</si>
  <si>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</si>
  <si>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</si>
  <si>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</si>
  <si>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</si>
  <si>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</si>
  <si>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</si>
  <si>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</si>
  <si>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</si>
  <si>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</si>
  <si>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</si>
  <si>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</si>
  <si>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</si>
  <si>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</si>
  <si>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</si>
  <si>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</si>
  <si>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</si>
  <si>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</si>
  <si>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</si>
  <si>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</si>
  <si>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</si>
  <si>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</si>
  <si>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</si>
  <si>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</si>
  <si>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</si>
  <si>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</si>
  <si>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</si>
  <si>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</si>
  <si>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</si>
  <si>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</si>
  <si>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</si>
  <si>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</si>
  <si>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</si>
  <si>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</si>
  <si>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</si>
  <si>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</si>
  <si>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</si>
  <si>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</si>
  <si>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</si>
  <si>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</si>
  <si>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</si>
  <si>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</si>
  <si>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</si>
  <si>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</si>
  <si>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</si>
  <si>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</si>
  <si>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</si>
  <si>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</si>
  <si>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</si>
  <si>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</si>
  <si>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</si>
  <si>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</si>
  <si>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</si>
  <si>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</si>
  <si>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</si>
  <si>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</si>
  <si>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</si>
  <si>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</si>
  <si>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</si>
  <si>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</si>
  <si>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</si>
  <si>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</si>
  <si>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</si>
  <si>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</si>
  <si>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</si>
  <si>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</si>
  <si>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</si>
  <si>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</si>
  <si>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</si>
  <si>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</si>
  <si>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</si>
  <si>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</si>
  <si>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</si>
  <si>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</si>
  <si>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</si>
  <si>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</si>
  <si>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</si>
  <si>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</si>
  <si>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</si>
  <si>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</si>
  <si>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</si>
  <si>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</si>
  <si>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</si>
  <si>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</si>
  <si>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</si>
  <si>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</si>
  <si>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</si>
  <si>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</si>
  <si>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</si>
  <si>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</si>
  <si>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</si>
  <si>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</si>
  <si>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</si>
  <si>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</si>
  <si>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</si>
  <si>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</si>
  <si>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</si>
  <si>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</si>
  <si>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</si>
  <si>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</si>
  <si>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</si>
  <si>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</si>
  <si>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</si>
  <si>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</si>
  <si>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</si>
  <si>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</si>
  <si>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</si>
  <si>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</si>
  <si>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</si>
  <si>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</si>
  <si>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</si>
  <si>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</si>
  <si>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</si>
  <si>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</si>
  <si>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</si>
  <si>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</si>
  <si>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</si>
  <si>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</si>
  <si>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</si>
  <si>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</si>
  <si>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</si>
  <si>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</si>
  <si>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</si>
  <si>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</si>
  <si>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</si>
  <si>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</si>
  <si>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</si>
  <si>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</si>
  <si>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</si>
  <si>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</si>
  <si>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</si>
  <si>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</si>
  <si>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</si>
  <si>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</si>
  <si>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</si>
  <si>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</si>
  <si>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</si>
  <si>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</si>
  <si>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</si>
  <si>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</si>
  <si>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</si>
  <si>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</si>
  <si>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</si>
  <si>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</si>
  <si>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</si>
  <si>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</si>
  <si>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</si>
  <si>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</si>
  <si>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</si>
  <si>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</si>
  <si>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</si>
  <si>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</si>
  <si>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</si>
  <si>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</si>
  <si>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</si>
  <si>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</si>
  <si>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</si>
  <si>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</si>
  <si>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</si>
  <si>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</si>
  <si>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</si>
  <si>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</si>
  <si>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</si>
  <si>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</si>
  <si>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</si>
  <si>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</si>
  <si>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</si>
  <si>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</si>
  <si>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</si>
  <si>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</si>
  <si>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</si>
  <si>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</si>
  <si>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</si>
  <si>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</si>
  <si>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</si>
  <si>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</si>
  <si>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</si>
  <si>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</si>
  <si>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</si>
  <si>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</si>
  <si>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</si>
  <si>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</si>
  <si>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</si>
  <si>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</si>
  <si>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</si>
  <si>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</si>
  <si>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</si>
  <si>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</si>
  <si>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</si>
  <si>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</si>
  <si>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</si>
  <si>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</si>
  <si>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</si>
  <si>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</si>
  <si>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</si>
  <si>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</si>
  <si>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</si>
  <si>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</si>
  <si>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</si>
  <si>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</si>
  <si>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</si>
  <si>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</si>
  <si>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</si>
  <si>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</si>
  <si>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</si>
  <si>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</si>
  <si>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</si>
  <si>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</si>
  <si>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</si>
  <si>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</si>
  <si>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</si>
  <si>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</si>
  <si>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</si>
  <si>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</si>
  <si>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</si>
  <si>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</si>
  <si>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</si>
  <si>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</si>
  <si>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</si>
  <si>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</si>
  <si>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</si>
  <si>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</si>
  <si>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</si>
  <si>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</si>
  <si>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</si>
  <si>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</si>
  <si>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</si>
  <si>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</si>
  <si>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</si>
  <si>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</si>
  <si>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</si>
  <si>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</si>
  <si>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</si>
  <si>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</si>
  <si>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</si>
  <si>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</si>
  <si>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</si>
  <si>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</si>
  <si>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</si>
  <si>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</si>
  <si>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</si>
  <si>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</si>
  <si>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</si>
  <si>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</si>
  <si>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</si>
  <si>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</si>
  <si>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</si>
  <si>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</si>
  <si>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</si>
  <si>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</si>
  <si>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</si>
  <si>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</si>
  <si>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</si>
  <si>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</si>
  <si>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</si>
  <si>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</si>
  <si>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</si>
  <si>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</si>
  <si>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</si>
  <si>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</si>
  <si>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</si>
  <si>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</si>
  <si>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</si>
  <si>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</si>
  <si>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</si>
  <si>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</si>
  <si>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</si>
  <si>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</si>
  <si>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</si>
  <si>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</si>
  <si>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</si>
  <si>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</si>
  <si>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</si>
  <si>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</si>
  <si>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</si>
  <si>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</si>
  <si>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</si>
  <si>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</si>
  <si>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</si>
  <si>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</si>
  <si>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</si>
  <si>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</si>
  <si>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</si>
  <si>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</si>
  <si>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</si>
  <si>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</si>
  <si>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</si>
  <si>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</si>
  <si>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</si>
  <si>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</si>
  <si>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</si>
  <si>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</si>
  <si>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</si>
  <si>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</si>
  <si>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</si>
  <si>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</si>
  <si>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</si>
  <si>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</si>
  <si>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</si>
  <si>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</si>
  <si>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</si>
  <si>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</si>
  <si>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</si>
  <si>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</si>
  <si>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</si>
  <si>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</si>
  <si>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</si>
  <si>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</si>
  <si>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</si>
  <si>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</si>
  <si>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</si>
  <si>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</si>
  <si>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</si>
  <si>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</si>
  <si>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</si>
  <si>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</si>
  <si>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</si>
  <si>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</si>
  <si>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</si>
  <si>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</si>
  <si>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</si>
  <si>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</si>
  <si>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</si>
  <si>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</si>
  <si>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</si>
  <si>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</si>
  <si>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</si>
  <si>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</si>
  <si>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</si>
  <si>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</si>
  <si>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</si>
  <si>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</si>
  <si>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</si>
  <si>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</si>
  <si>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</si>
  <si>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</si>
  <si>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</si>
  <si>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</si>
  <si>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</si>
  <si>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</si>
  <si>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</si>
  <si>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</si>
  <si>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</si>
  <si>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</si>
  <si>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</si>
  <si>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</si>
  <si>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</si>
  <si>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</si>
  <si>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</si>
  <si>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</si>
  <si>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</si>
  <si>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</si>
  <si>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</si>
  <si>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</si>
  <si>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</si>
  <si>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</si>
  <si>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</si>
  <si>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</si>
  <si>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</si>
  <si>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</si>
  <si>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</si>
  <si>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</si>
  <si>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</si>
  <si>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</si>
  <si>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</si>
  <si>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</si>
  <si>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</si>
  <si>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</si>
  <si>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</si>
  <si>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</si>
  <si>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</si>
  <si>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</si>
  <si>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</si>
  <si>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</si>
  <si>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</si>
  <si>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</si>
  <si>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</si>
  <si>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</si>
  <si>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</si>
  <si>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</si>
  <si>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</si>
  <si>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</si>
  <si>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</si>
  <si>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</si>
  <si>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</si>
  <si>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</si>
  <si>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</si>
  <si>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</si>
  <si>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</si>
  <si>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</si>
  <si>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</si>
  <si>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</si>
  <si>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</si>
  <si>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</si>
  <si>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</si>
  <si>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</si>
  <si>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</si>
  <si>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</si>
  <si>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</si>
  <si>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</si>
  <si>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</si>
  <si>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</si>
  <si>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</si>
  <si>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</si>
  <si>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</si>
  <si>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</si>
  <si>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</si>
  <si>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</si>
  <si>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</si>
  <si>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</si>
  <si>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</si>
  <si>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</si>
  <si>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</si>
  <si>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</si>
  <si>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</si>
  <si>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</si>
  <si>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</si>
  <si>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</si>
  <si>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</si>
  <si>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</si>
  <si>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</si>
  <si>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</si>
  <si>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</si>
  <si>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</si>
  <si>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</si>
  <si>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</si>
  <si>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</si>
  <si>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</si>
  <si>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</si>
  <si>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</si>
  <si>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</si>
  <si>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</si>
  <si>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</si>
  <si>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</si>
  <si>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</si>
  <si>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</si>
  <si>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</si>
  <si>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</si>
  <si>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</si>
  <si>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</si>
  <si>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</si>
  <si>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</si>
  <si>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</si>
  <si>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</si>
  <si>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</si>
  <si>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</si>
  <si>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</si>
  <si>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</si>
  <si>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</si>
  <si>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</si>
  <si>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</si>
  <si>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</si>
  <si>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</si>
  <si>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</si>
  <si>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</si>
  <si>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</si>
  <si>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</si>
  <si>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</si>
  <si>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</si>
  <si>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</si>
  <si>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</si>
  <si>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</si>
  <si>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</si>
  <si>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</si>
  <si>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</si>
  <si>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</si>
  <si>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</si>
  <si>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</si>
  <si>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</si>
  <si>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</si>
  <si>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</si>
  <si>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</si>
  <si>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</si>
  <si>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</si>
  <si>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</si>
  <si>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</si>
  <si>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</si>
  <si>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</si>
  <si>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</si>
  <si>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</si>
  <si>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</si>
  <si>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</si>
  <si>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</si>
  <si>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</si>
  <si>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</si>
  <si>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</si>
  <si>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</si>
  <si>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</si>
  <si>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</si>
  <si>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</si>
  <si>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</si>
  <si>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</si>
  <si>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</si>
  <si>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</si>
  <si>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</si>
  <si>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</si>
  <si>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</si>
  <si>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</si>
  <si>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</si>
  <si>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</si>
  <si>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</si>
  <si>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</si>
  <si>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</si>
  <si>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</si>
  <si>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</si>
  <si>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</si>
  <si>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</si>
  <si>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</si>
  <si>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</si>
  <si>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</si>
  <si>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</si>
  <si>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</si>
  <si>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</si>
  <si>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</si>
  <si>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</si>
  <si>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</si>
  <si>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</si>
  <si>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</si>
  <si>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</si>
  <si>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</si>
  <si>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</si>
  <si>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</si>
  <si>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</si>
  <si>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</si>
  <si>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</si>
  <si>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</si>
  <si>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</si>
  <si>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</si>
  <si>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</si>
  <si>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</si>
  <si>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</si>
  <si>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</si>
  <si>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</si>
  <si>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</si>
  <si>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</si>
  <si>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</si>
  <si>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</si>
  <si>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</si>
  <si>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</si>
  <si>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</si>
  <si>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</si>
  <si>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</si>
  <si>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</si>
  <si>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</si>
  <si>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</si>
  <si>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</si>
  <si>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</si>
  <si>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</si>
  <si>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</si>
  <si>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</si>
  <si>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</si>
  <si>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</si>
  <si>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</si>
  <si>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</si>
  <si>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</si>
  <si>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</si>
  <si>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</si>
  <si>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</si>
  <si>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</si>
  <si>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</si>
  <si>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</si>
  <si>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</si>
  <si>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</si>
  <si>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</si>
  <si>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</si>
  <si>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</si>
  <si>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</si>
  <si>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</si>
  <si>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</si>
  <si>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</si>
  <si>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</si>
  <si>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</si>
  <si>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</si>
  <si>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</si>
  <si>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</si>
  <si>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</si>
  <si>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</si>
  <si>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</si>
  <si>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</si>
  <si>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</si>
  <si>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</si>
  <si>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</si>
  <si>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</si>
  <si>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</si>
  <si>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</si>
  <si>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</si>
  <si>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</si>
  <si>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</si>
  <si>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</si>
  <si>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</si>
  <si>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</si>
  <si>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</si>
  <si>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</si>
  <si>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</si>
  <si>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</si>
  <si>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</si>
  <si>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</si>
  <si>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</si>
  <si>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</si>
  <si>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</si>
  <si>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</si>
  <si>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</si>
  <si>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</si>
  <si>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</si>
  <si>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</si>
  <si>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</si>
  <si>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</si>
  <si>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</si>
  <si>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</si>
  <si>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</si>
  <si>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</si>
  <si>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</si>
  <si>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</si>
  <si>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</si>
  <si>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</si>
  <si>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</si>
  <si>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</si>
  <si>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</si>
  <si>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</si>
  <si>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</si>
  <si>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</si>
  <si>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</si>
  <si>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</si>
  <si>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</si>
  <si>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</si>
  <si>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</si>
  <si>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</si>
  <si>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</si>
  <si>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</si>
  <si>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</si>
  <si>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</si>
  <si>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</si>
  <si>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</si>
  <si>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</si>
  <si>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</si>
  <si>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</si>
  <si>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</si>
  <si>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</si>
  <si>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</si>
  <si>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</si>
  <si>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</si>
  <si>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</si>
  <si>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</si>
  <si>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</si>
  <si>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</si>
  <si>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</si>
  <si>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</si>
  <si>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</si>
  <si>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</si>
  <si>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</si>
  <si>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</si>
  <si>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</si>
  <si>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</si>
  <si>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</si>
  <si>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</si>
  <si>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</si>
  <si>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</si>
  <si>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</si>
  <si>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</si>
  <si>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</si>
  <si>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</si>
  <si>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</si>
  <si>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</si>
  <si>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</si>
  <si>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</si>
  <si>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</si>
  <si>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</si>
  <si>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</si>
  <si>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</si>
  <si>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</si>
  <si>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</si>
  <si>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</si>
  <si>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</si>
  <si>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</si>
  <si>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</si>
  <si>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</si>
  <si>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</si>
  <si>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</si>
  <si>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</si>
  <si>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</si>
  <si>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</si>
  <si>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</si>
  <si>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</si>
  <si>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</si>
  <si>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</si>
  <si>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</si>
  <si>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</si>
  <si>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</si>
  <si>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</si>
  <si>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</si>
  <si>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</si>
  <si>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</si>
  <si>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</si>
  <si>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</si>
  <si>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</si>
  <si>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</si>
  <si>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</si>
  <si>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</si>
  <si>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</si>
  <si>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</si>
  <si>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</si>
  <si>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</si>
  <si>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</si>
  <si>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</si>
  <si>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</si>
  <si>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</si>
  <si>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</si>
  <si>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</si>
  <si>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</si>
  <si>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</si>
  <si>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</si>
  <si>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</si>
  <si>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</si>
  <si>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</si>
  <si>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</si>
  <si>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</si>
  <si>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</si>
  <si>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</si>
  <si>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</si>
  <si>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</si>
  <si>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</si>
  <si>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</si>
  <si>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</si>
  <si>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</si>
  <si>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</si>
  <si>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</si>
  <si>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</si>
  <si>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</si>
  <si>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</si>
  <si>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</si>
  <si>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</si>
  <si>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</si>
  <si>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</si>
  <si>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</si>
  <si>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</si>
  <si>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</si>
  <si>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</si>
  <si>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</si>
  <si>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</si>
  <si>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</si>
  <si>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</si>
  <si>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</si>
  <si>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</si>
  <si>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</si>
  <si>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</si>
  <si>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</si>
  <si>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</si>
  <si>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</si>
  <si>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</si>
  <si>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</si>
  <si>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</si>
  <si>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</si>
  <si>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</si>
  <si>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</si>
  <si>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</si>
  <si>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</si>
  <si>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</si>
  <si>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</si>
  <si>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</si>
  <si>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</si>
  <si>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</si>
  <si>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</si>
  <si>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</si>
  <si>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</si>
  <si>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</si>
  <si>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</si>
  <si>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</si>
  <si>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</si>
  <si>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</si>
  <si>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</si>
  <si>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</si>
  <si>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</si>
  <si>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</si>
  <si>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</si>
  <si>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</si>
  <si>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</si>
  <si>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</si>
  <si>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</si>
  <si>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</si>
  <si>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</si>
  <si>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</si>
  <si>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</si>
  <si>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</si>
  <si>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</si>
  <si>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</si>
  <si>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</si>
  <si>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</si>
  <si>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</si>
  <si>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</si>
  <si>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</si>
  <si>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</si>
  <si>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</si>
  <si>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</si>
  <si>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</si>
  <si>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</si>
  <si>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</si>
  <si>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</si>
  <si>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</si>
  <si>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</si>
  <si>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</si>
  <si>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</si>
  <si>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</si>
  <si>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</si>
  <si>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</si>
  <si>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</si>
  <si>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</si>
  <si>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</si>
  <si>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</si>
  <si>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</si>
  <si>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</si>
  <si>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</si>
  <si>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</si>
  <si>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</si>
  <si>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</si>
  <si>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</si>
  <si>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</si>
  <si>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</si>
  <si>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</si>
  <si>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</si>
  <si>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</si>
  <si>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</si>
  <si>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</si>
  <si>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</si>
  <si>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</si>
  <si>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</si>
  <si>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</si>
  <si>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</si>
  <si>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</si>
  <si>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</si>
  <si>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</si>
  <si>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</si>
  <si>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</si>
  <si>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</si>
  <si>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</si>
  <si>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</si>
  <si>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</si>
  <si>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</si>
  <si>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</si>
  <si>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</si>
  <si>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</si>
  <si>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</si>
  <si>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</si>
  <si>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</si>
  <si>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</si>
  <si>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</si>
  <si>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</si>
  <si>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</si>
  <si>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</si>
  <si>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</si>
  <si>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</si>
  <si>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</si>
  <si>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</si>
  <si>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</si>
  <si>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</si>
  <si>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</si>
  <si>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</si>
  <si>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</si>
  <si>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</si>
  <si>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</si>
  <si>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</si>
  <si>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</si>
  <si>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</si>
  <si>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</si>
  <si>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</si>
  <si>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</si>
  <si>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</si>
  <si>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</si>
  <si>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</si>
  <si>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</si>
  <si>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</si>
  <si>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</si>
  <si>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</si>
  <si>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</si>
  <si>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</si>
  <si>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</si>
  <si>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</si>
  <si>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</si>
  <si>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</si>
  <si>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</si>
  <si>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</si>
  <si>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</si>
  <si>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</si>
  <si>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</si>
  <si>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</si>
  <si>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</si>
  <si>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</si>
  <si>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</si>
  <si>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</si>
  <si>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</si>
  <si>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</si>
  <si>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</si>
  <si>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</si>
  <si>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</si>
  <si>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</si>
  <si>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</si>
  <si>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</si>
  <si>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</si>
  <si>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</si>
  <si>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</si>
  <si>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</si>
  <si>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</si>
  <si>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</si>
  <si>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</si>
  <si>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</si>
  <si>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</si>
  <si>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</si>
  <si>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</si>
  <si>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</si>
  <si>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</si>
  <si>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</si>
  <si>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</si>
  <si>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</si>
  <si>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</si>
  <si>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</si>
  <si>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</si>
  <si>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</si>
  <si>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</si>
  <si>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</si>
  <si>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</si>
  <si>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</si>
  <si>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</si>
  <si>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</si>
  <si>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</si>
  <si>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</si>
  <si>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</si>
  <si>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</si>
  <si>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</si>
  <si>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</si>
  <si>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</si>
  <si>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</si>
  <si>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</si>
  <si>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</si>
  <si>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</si>
  <si>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</si>
  <si>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</si>
  <si>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</si>
  <si>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</si>
  <si>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</si>
  <si>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</si>
  <si>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</si>
  <si>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</si>
  <si>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</si>
  <si>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</si>
  <si>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</si>
  <si>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</si>
  <si>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</si>
  <si>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</si>
  <si>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</si>
  <si>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</si>
  <si>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</si>
  <si>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</si>
  <si>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</si>
  <si>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</si>
  <si>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</si>
  <si>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</si>
  <si>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</si>
  <si>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</si>
  <si>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</si>
  <si>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</si>
  <si>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</si>
  <si>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</si>
  <si>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</si>
  <si>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</si>
  <si>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</si>
  <si>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</si>
  <si>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</si>
  <si>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</si>
  <si>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</si>
  <si>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</si>
  <si>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</si>
  <si>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</si>
  <si>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</si>
  <si>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</si>
  <si>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</si>
  <si>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</si>
  <si>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</si>
  <si>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</si>
  <si>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</si>
  <si>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</si>
  <si>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</si>
  <si>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</si>
  <si>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</si>
  <si>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</si>
  <si>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</si>
  <si>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</si>
  <si>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</si>
  <si>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</si>
  <si>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</si>
  <si>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</si>
  <si>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</si>
  <si>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</si>
  <si>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</si>
  <si>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</si>
  <si>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</si>
  <si>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</si>
  <si>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</si>
  <si>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</si>
  <si>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</si>
  <si>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</si>
  <si>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</si>
  <si>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</si>
  <si>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</si>
  <si>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</si>
  <si>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</si>
  <si>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</si>
  <si>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</si>
  <si>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</si>
  <si>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</si>
  <si>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</si>
  <si>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</si>
  <si>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</si>
  <si>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</si>
  <si>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</si>
  <si>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</si>
  <si>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</si>
  <si>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</si>
  <si>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</si>
  <si>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</si>
  <si>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</si>
  <si>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</si>
  <si>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</si>
  <si>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</si>
  <si>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</si>
  <si>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</si>
  <si>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</si>
  <si>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</si>
  <si>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</si>
  <si>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</si>
  <si>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</si>
  <si>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</si>
  <si>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</si>
  <si>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</si>
  <si>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</si>
  <si>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</si>
  <si>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</si>
  <si>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</si>
  <si>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</si>
  <si>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</si>
  <si>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</si>
  <si>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</si>
  <si>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</si>
  <si>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</si>
  <si>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</si>
  <si>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</si>
  <si>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</si>
  <si>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</si>
  <si>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</si>
  <si>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</si>
  <si>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</si>
  <si>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</si>
  <si>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</si>
  <si>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</si>
  <si>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</si>
  <si>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</si>
  <si>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</si>
  <si>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</si>
  <si>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</si>
  <si>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</si>
  <si>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</si>
  <si>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</si>
  <si>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</si>
  <si>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</si>
  <si>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</si>
  <si>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</si>
  <si>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</si>
  <si>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</si>
  <si>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</si>
  <si>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</si>
  <si>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</si>
  <si>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</si>
  <si>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</si>
  <si>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</si>
  <si>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</si>
  <si>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</si>
  <si>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</si>
  <si>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</si>
  <si>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</si>
  <si>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</si>
  <si>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</si>
  <si>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</si>
  <si>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</si>
  <si>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</si>
  <si>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</si>
  <si>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</si>
  <si>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</si>
  <si>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</si>
  <si>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</si>
  <si>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</si>
  <si>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</si>
  <si>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</si>
  <si>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</si>
  <si>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</si>
  <si>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</si>
  <si>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</si>
  <si>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</si>
  <si>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</si>
  <si>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</si>
  <si>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</si>
  <si>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</si>
  <si>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</si>
  <si>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</si>
  <si>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</si>
  <si>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</si>
  <si>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</si>
  <si>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</si>
  <si>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</si>
  <si>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</si>
  <si>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</si>
  <si>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</si>
  <si>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</si>
  <si>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</si>
  <si>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</si>
  <si>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</si>
  <si>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</si>
  <si>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</si>
  <si>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</si>
  <si>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</si>
  <si>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</si>
  <si>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</si>
  <si>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</si>
  <si>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</si>
  <si>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</si>
  <si>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</si>
  <si>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</si>
  <si>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</si>
  <si>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</si>
  <si>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</si>
  <si>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</si>
  <si>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</si>
  <si>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</si>
  <si>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</si>
  <si>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</si>
  <si>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</si>
  <si>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</si>
  <si>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</si>
  <si>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</si>
  <si>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</si>
  <si>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</si>
  <si>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</si>
  <si>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</si>
  <si>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</si>
  <si>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</si>
  <si>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</si>
  <si>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</si>
  <si>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</si>
  <si>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</si>
  <si>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</si>
  <si>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</si>
  <si>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</si>
  <si>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</si>
  <si>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</si>
  <si>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</si>
  <si>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</si>
  <si>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</si>
  <si>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</si>
  <si>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</si>
  <si>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</si>
  <si>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</si>
  <si>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</si>
  <si>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</si>
  <si>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</si>
  <si>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</si>
  <si>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</si>
  <si>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</si>
  <si>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</si>
  <si>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</si>
  <si>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</si>
  <si>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</si>
  <si>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</si>
  <si>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</si>
  <si>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</si>
  <si>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</si>
  <si>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</si>
  <si>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</si>
  <si>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</si>
  <si>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</si>
  <si>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</si>
  <si>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</si>
  <si>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</si>
  <si>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</si>
  <si>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</si>
  <si>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</si>
  <si>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</si>
  <si>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</si>
  <si>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</si>
  <si>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</si>
  <si>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</si>
  <si>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</si>
  <si>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</si>
  <si>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</si>
  <si>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</si>
  <si>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</si>
  <si>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</si>
  <si>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</si>
  <si>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</si>
  <si>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</si>
  <si>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</si>
  <si>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</si>
  <si>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</si>
  <si>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</si>
  <si>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</si>
  <si>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</si>
  <si>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</si>
  <si>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</si>
  <si>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</si>
  <si>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</si>
  <si>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</si>
  <si>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</si>
  <si>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</si>
  <si>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</si>
  <si>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</si>
  <si>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</si>
  <si>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</si>
  <si>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</si>
  <si>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</si>
  <si>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</si>
  <si>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</si>
  <si>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</si>
  <si>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</si>
  <si>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</si>
  <si>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</si>
  <si>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</si>
  <si>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</si>
  <si>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</si>
  <si>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</si>
  <si>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</si>
  <si>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</si>
  <si>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</si>
  <si>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</si>
  <si>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</si>
  <si>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</si>
  <si>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</si>
  <si>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</si>
  <si>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</si>
  <si>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</si>
  <si>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</si>
  <si>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</si>
  <si>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</si>
  <si>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</si>
  <si>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</si>
  <si>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</si>
  <si>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</si>
  <si>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</si>
  <si>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</si>
  <si>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</si>
  <si>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</si>
  <si>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</si>
  <si>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</si>
  <si>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</si>
  <si>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</si>
  <si>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</si>
  <si>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</si>
  <si>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</si>
  <si>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</si>
  <si>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</si>
  <si>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</si>
  <si>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</si>
  <si>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</si>
  <si>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</si>
  <si>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</si>
  <si>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</si>
  <si>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</si>
  <si>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</si>
  <si>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</si>
  <si>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</si>
  <si>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</si>
  <si>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</si>
  <si>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</si>
  <si>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</si>
  <si>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</si>
  <si>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</si>
  <si>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</si>
  <si>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</si>
  <si>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</si>
  <si>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</si>
  <si>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</si>
  <si>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</si>
  <si>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</si>
  <si>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</si>
  <si>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</si>
  <si>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</si>
  <si>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</si>
  <si>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</si>
  <si>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</si>
  <si>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</si>
  <si>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</si>
  <si>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</si>
  <si>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</si>
  <si>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</si>
  <si>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</si>
  <si>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</si>
  <si>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</si>
  <si>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</si>
  <si>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</si>
  <si>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</si>
  <si>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</si>
  <si>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</si>
  <si>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</si>
  <si>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</si>
  <si>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</si>
  <si>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</si>
  <si>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</si>
  <si>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</si>
  <si>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</si>
  <si>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</si>
  <si>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</si>
  <si>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</si>
  <si>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</si>
  <si>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</si>
  <si>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</si>
  <si>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</si>
  <si>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</si>
  <si>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</si>
  <si>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</si>
  <si>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</si>
  <si>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</si>
  <si>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</si>
  <si>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</si>
  <si>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</si>
  <si>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</si>
  <si>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</si>
  <si>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</si>
  <si>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</si>
  <si>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</si>
  <si>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</si>
  <si>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</si>
  <si>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</si>
  <si>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</si>
  <si>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</si>
  <si>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</si>
  <si>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</si>
  <si>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</si>
  <si>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</si>
  <si>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</si>
  <si>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</si>
  <si>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</si>
  <si>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</si>
  <si>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</si>
  <si>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</si>
  <si>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</si>
  <si>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</si>
  <si>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</si>
  <si>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</si>
  <si>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</si>
  <si>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</si>
  <si>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</si>
  <si>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</si>
  <si>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</si>
  <si>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</si>
  <si>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</si>
  <si>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</si>
  <si>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</si>
  <si>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</si>
  <si>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</si>
  <si>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</si>
  <si>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</si>
  <si>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</si>
  <si>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</si>
  <si>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</si>
  <si>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</si>
  <si>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</si>
  <si>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</si>
  <si>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</si>
  <si>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</si>
  <si>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</si>
  <si>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</si>
  <si>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</si>
  <si>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</si>
  <si>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</si>
  <si>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</si>
  <si>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</si>
  <si>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</si>
  <si>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</si>
  <si>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</si>
  <si>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</si>
  <si>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</si>
  <si>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</si>
  <si>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</si>
  <si>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</si>
  <si>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</si>
  <si>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</si>
  <si>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</si>
  <si>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</si>
  <si>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</si>
  <si>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</si>
  <si>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</si>
  <si>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</si>
  <si>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</si>
  <si>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</si>
  <si>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</si>
  <si>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</si>
  <si>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</si>
  <si>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</si>
  <si>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</si>
  <si>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</si>
  <si>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</si>
  <si>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</si>
  <si>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</si>
  <si>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</si>
  <si>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</si>
  <si>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</si>
  <si>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</si>
  <si>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</si>
  <si>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</si>
  <si>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</si>
  <si>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</si>
  <si>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</si>
  <si>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</si>
  <si>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</si>
  <si>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</si>
  <si>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</si>
  <si>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</si>
  <si>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</si>
  <si>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</si>
  <si>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</si>
  <si>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</si>
  <si>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</si>
  <si>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</si>
  <si>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</si>
  <si>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</si>
  <si>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</si>
  <si>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</si>
  <si>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</si>
  <si>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</si>
  <si>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</si>
  <si>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</si>
  <si>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</si>
  <si>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</si>
  <si>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</si>
  <si>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</si>
  <si>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</si>
  <si>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</si>
  <si>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</si>
  <si>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</si>
  <si>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</si>
  <si>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</si>
  <si>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</si>
  <si>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</si>
  <si>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</si>
  <si>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</si>
  <si>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</si>
  <si>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</si>
  <si>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</si>
  <si>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</si>
  <si>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</si>
  <si>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</si>
  <si>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</si>
  <si>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</si>
  <si>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</si>
  <si>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</si>
  <si>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</si>
  <si>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</si>
  <si>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</si>
  <si>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</si>
  <si>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</si>
  <si>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</si>
  <si>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</si>
  <si>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</si>
  <si>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</si>
  <si>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</si>
  <si>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</si>
  <si>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</si>
  <si>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</si>
  <si>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</si>
  <si>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</si>
  <si>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</si>
  <si>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</si>
  <si>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</si>
  <si>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</si>
  <si>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</si>
  <si>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</si>
  <si>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</si>
  <si>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</si>
  <si>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</si>
  <si>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</si>
  <si>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</si>
  <si>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</si>
  <si>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</si>
  <si>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</si>
  <si>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</si>
  <si>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</si>
  <si>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</si>
  <si>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</si>
  <si>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</si>
  <si>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</si>
  <si>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</si>
  <si>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</si>
  <si>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</si>
  <si>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</si>
  <si>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</si>
  <si>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</si>
  <si>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</si>
  <si>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</si>
  <si>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</si>
  <si>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</si>
  <si>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</si>
  <si>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</si>
  <si>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</si>
  <si>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</si>
  <si>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</si>
  <si>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</si>
  <si>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</si>
  <si>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</si>
  <si>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</si>
  <si>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</si>
  <si>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</si>
  <si>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</si>
  <si>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</si>
  <si>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</si>
  <si>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</si>
  <si>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</si>
  <si>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</si>
  <si>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</si>
  <si>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</si>
  <si>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</si>
  <si>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</si>
  <si>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</si>
  <si>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</si>
  <si>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</si>
  <si>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</si>
  <si>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</si>
  <si>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</si>
  <si>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</si>
  <si>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</si>
  <si>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</si>
  <si>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</si>
  <si>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</si>
  <si>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</si>
  <si>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</si>
  <si>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</si>
  <si>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</si>
  <si>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</si>
  <si>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</si>
  <si>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</si>
  <si>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</si>
  <si>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</si>
  <si>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</si>
  <si>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</si>
  <si>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</si>
  <si>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</si>
  <si>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</si>
  <si>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</si>
  <si>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</si>
  <si>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</si>
  <si>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</si>
  <si>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</si>
  <si>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</si>
  <si>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</si>
  <si>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</si>
  <si>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</si>
  <si>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</si>
  <si>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</si>
  <si>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</si>
  <si>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</si>
  <si>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</si>
  <si>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</si>
  <si>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</si>
  <si>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</si>
  <si>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</si>
  <si>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</si>
  <si>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</si>
  <si>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</si>
  <si>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</si>
  <si>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</si>
  <si>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</si>
  <si>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</si>
  <si>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</si>
  <si>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</si>
  <si>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</si>
  <si>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</si>
  <si>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</si>
  <si>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</si>
  <si>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</si>
  <si>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</si>
  <si>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</si>
  <si>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</si>
  <si>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</si>
  <si>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</si>
  <si>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</si>
  <si>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</si>
  <si>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</si>
  <si>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</si>
  <si>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</si>
  <si>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</si>
  <si>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</si>
  <si>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</si>
  <si>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</si>
  <si>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</si>
  <si>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</si>
  <si>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</si>
  <si>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</si>
  <si>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</si>
  <si>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</si>
  <si>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</si>
  <si>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</si>
  <si>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</si>
  <si>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</si>
  <si>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</si>
  <si>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</si>
  <si>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</si>
  <si>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</si>
  <si>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</si>
  <si>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</si>
  <si>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</si>
  <si>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</si>
  <si>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</si>
  <si>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</si>
  <si>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</si>
  <si>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</si>
  <si>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</si>
  <si>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</si>
  <si>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</si>
  <si>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</si>
  <si>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</si>
  <si>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</si>
  <si>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</si>
  <si>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</si>
  <si>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</si>
  <si>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</si>
  <si>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</si>
  <si>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</si>
  <si>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</si>
  <si>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</si>
  <si>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</si>
  <si>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</si>
  <si>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</si>
  <si>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</si>
  <si>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</si>
  <si>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</si>
  <si>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</si>
  <si>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</si>
  <si>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</si>
  <si>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</si>
  <si>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</si>
  <si>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</si>
  <si>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</si>
  <si>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</si>
  <si>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</si>
  <si>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</si>
  <si>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</si>
  <si>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</si>
  <si>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</si>
  <si>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</si>
  <si>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</si>
  <si>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</si>
  <si>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</si>
  <si>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</si>
  <si>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</si>
  <si>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</si>
  <si>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</si>
  <si>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</si>
  <si>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</si>
  <si>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</si>
  <si>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</si>
  <si>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</si>
  <si>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</si>
  <si>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</si>
  <si>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</si>
  <si>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</si>
  <si>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</si>
  <si>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</si>
  <si>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</si>
  <si>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</si>
  <si>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</si>
  <si>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</si>
  <si>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</si>
  <si>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</si>
  <si>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</si>
  <si>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</si>
  <si>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</si>
  <si>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</si>
  <si>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</si>
  <si>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</si>
  <si>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</si>
  <si>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</si>
  <si>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</si>
  <si>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</si>
  <si>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</si>
  <si>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</si>
  <si>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</si>
  <si>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</si>
  <si>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</si>
  <si>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</si>
  <si>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</si>
  <si>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</si>
  <si>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</si>
  <si>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</si>
  <si>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</si>
  <si>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</si>
  <si>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</si>
  <si>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</si>
  <si>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</si>
  <si>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</si>
  <si>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</si>
  <si>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</si>
  <si>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</si>
  <si>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</si>
  <si>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</si>
  <si>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</si>
  <si>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</si>
  <si>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</si>
  <si>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</si>
  <si>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</si>
  <si>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</si>
  <si>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</si>
  <si>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</si>
  <si>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</si>
  <si>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</si>
  <si>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</si>
  <si>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</si>
  <si>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</si>
  <si>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</si>
  <si>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</si>
  <si>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</si>
  <si>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</si>
  <si>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</si>
  <si>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</si>
  <si>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</si>
  <si>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</si>
  <si>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</si>
  <si>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</si>
  <si>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</si>
  <si>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</si>
  <si>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</si>
  <si>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</si>
  <si>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</si>
  <si>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</si>
  <si>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</si>
  <si>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</si>
  <si>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</si>
  <si>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</si>
  <si>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</si>
  <si>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</si>
  <si>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</si>
  <si>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</si>
  <si>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</si>
  <si>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</si>
  <si>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</si>
  <si>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</si>
  <si>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</si>
  <si>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</si>
  <si>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</si>
  <si>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</si>
  <si>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</si>
  <si>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</si>
  <si>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</si>
  <si>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</si>
  <si>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</si>
  <si>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</si>
  <si>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</si>
  <si>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</si>
  <si>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</si>
  <si>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</si>
  <si>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</si>
  <si>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</si>
  <si>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</si>
  <si>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</si>
  <si>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</si>
  <si>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</si>
  <si>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</si>
  <si>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</si>
  <si>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</si>
  <si>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</si>
  <si>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</si>
  <si>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</si>
  <si>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</si>
  <si>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</si>
  <si>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</si>
  <si>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</si>
  <si>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</si>
  <si>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</si>
  <si>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</si>
  <si>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</si>
  <si>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</si>
  <si>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</si>
  <si>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</si>
  <si>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</si>
  <si>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</si>
  <si>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</si>
  <si>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</si>
  <si>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</si>
  <si>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</si>
  <si>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</si>
  <si>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</si>
  <si>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</si>
  <si>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</si>
  <si>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</si>
  <si>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</si>
  <si>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</si>
  <si>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</si>
  <si>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</si>
  <si>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</si>
  <si>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</si>
  <si>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</si>
  <si>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</si>
  <si>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</si>
  <si>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</si>
  <si>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</si>
  <si>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</si>
  <si>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</si>
  <si>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</si>
  <si>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</si>
  <si>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</si>
  <si>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</si>
  <si>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</si>
  <si>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</si>
  <si>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</si>
  <si>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</si>
  <si>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</si>
  <si>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</si>
  <si>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</si>
  <si>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</si>
  <si>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</si>
  <si>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</si>
  <si>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</si>
  <si>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</si>
  <si>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</si>
  <si>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</si>
  <si>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</si>
  <si>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</si>
  <si>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</si>
  <si>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</si>
  <si>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</si>
  <si>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</si>
  <si>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</si>
  <si>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</si>
  <si>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</si>
  <si>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</si>
  <si>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</si>
  <si>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</si>
  <si>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</si>
  <si>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</si>
  <si>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</si>
  <si>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</si>
  <si>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</si>
  <si>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</si>
  <si>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</si>
  <si>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</si>
  <si>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</si>
  <si>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</si>
  <si>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</si>
  <si>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</si>
  <si>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</si>
  <si>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</si>
  <si>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</si>
  <si>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</si>
  <si>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</si>
  <si>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</si>
  <si>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</si>
  <si>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</si>
  <si>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</si>
  <si>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</si>
  <si>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</si>
  <si>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</si>
  <si>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</si>
  <si>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</si>
  <si>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</si>
  <si>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</si>
  <si>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</si>
  <si>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</si>
  <si>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</si>
  <si>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</si>
  <si>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</si>
  <si>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</si>
  <si>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</si>
  <si>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</si>
  <si>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</si>
  <si>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</si>
  <si>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</si>
  <si>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</si>
  <si>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</si>
  <si>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</si>
  <si>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</si>
  <si>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</si>
  <si>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</si>
  <si>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</si>
  <si>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</si>
  <si>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</si>
  <si>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</si>
  <si>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</si>
  <si>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</si>
  <si>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</si>
  <si>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</si>
  <si>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</si>
  <si>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</si>
  <si>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</si>
  <si>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</si>
  <si>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</si>
  <si>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</si>
  <si>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</si>
  <si>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</si>
  <si>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</si>
  <si>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</si>
  <si>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</si>
  <si>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</si>
  <si>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</si>
  <si>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</si>
  <si>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</si>
  <si>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</si>
  <si>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</si>
  <si>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</si>
  <si>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</si>
  <si>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</si>
  <si>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</si>
  <si>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</si>
  <si>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</si>
  <si>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</si>
  <si>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</si>
  <si>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</si>
  <si>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</si>
  <si>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</si>
  <si>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</si>
  <si>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</si>
  <si>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</si>
  <si>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</si>
  <si>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</si>
  <si>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</si>
  <si>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</si>
  <si>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</si>
  <si>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</si>
  <si>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</si>
  <si>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</si>
  <si>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</si>
  <si>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</si>
  <si>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</si>
  <si>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</si>
  <si>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</si>
  <si>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</si>
  <si>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</si>
  <si>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</si>
  <si>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</si>
  <si>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</si>
  <si>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</si>
  <si>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</si>
  <si>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</si>
  <si>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</si>
  <si>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</si>
  <si>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</si>
  <si>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</si>
  <si>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</si>
  <si>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</si>
  <si>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</si>
  <si>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</si>
  <si>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</si>
  <si>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</si>
  <si>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</si>
  <si>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</si>
  <si>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</si>
  <si>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</si>
  <si>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</si>
  <si>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</si>
  <si>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</si>
  <si>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</si>
  <si>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</si>
  <si>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</si>
  <si>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</si>
  <si>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</si>
  <si>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</si>
  <si>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</si>
  <si>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</si>
  <si>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</si>
  <si>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</si>
  <si>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</si>
  <si>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</si>
  <si>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</si>
  <si>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</si>
  <si>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</si>
  <si>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</si>
  <si>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</si>
  <si>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</si>
  <si>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</si>
  <si>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</si>
  <si>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</si>
  <si>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</si>
  <si>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</si>
  <si>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</si>
  <si>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</si>
  <si>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</si>
  <si>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</si>
  <si>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</si>
  <si>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</si>
  <si>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</si>
  <si>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</si>
  <si>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</si>
  <si>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</si>
  <si>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</si>
  <si>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</si>
  <si>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</si>
  <si>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</si>
  <si>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</si>
  <si>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</si>
  <si>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</si>
  <si>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</si>
  <si>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</si>
  <si>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</si>
  <si>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</si>
  <si>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</si>
  <si>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</si>
  <si>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</si>
  <si>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</si>
  <si>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</si>
  <si>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</si>
  <si>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</si>
  <si>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</si>
  <si>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</si>
  <si>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</si>
  <si>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</si>
  <si>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</si>
  <si>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</si>
  <si>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</si>
  <si>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</si>
  <si>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</si>
  <si>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</si>
  <si>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</si>
  <si>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</si>
  <si>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</si>
  <si>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</si>
  <si>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</si>
  <si>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</si>
  <si>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</si>
  <si>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</si>
  <si>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</si>
  <si>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</si>
  <si>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</si>
  <si>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</si>
  <si>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</si>
  <si>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</si>
  <si>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</si>
  <si>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</si>
  <si>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</si>
  <si>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</si>
  <si>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</si>
  <si>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</si>
  <si>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</si>
  <si>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</si>
  <si>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</si>
  <si>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</si>
  <si>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</si>
  <si>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</si>
  <si>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</si>
  <si>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</si>
  <si>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</si>
  <si>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</si>
  <si>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</si>
  <si>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</si>
  <si>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</si>
  <si>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</si>
  <si>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</si>
  <si>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</si>
  <si>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</si>
  <si>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</si>
  <si>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</si>
  <si>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</si>
  <si>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</si>
  <si>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</si>
  <si>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</si>
  <si>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</si>
  <si>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</si>
  <si>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</si>
  <si>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</si>
  <si>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</si>
  <si>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</si>
  <si>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</si>
  <si>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</si>
  <si>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</si>
  <si>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</si>
  <si>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</si>
  <si>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</si>
  <si>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</si>
  <si>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</si>
  <si>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</si>
  <si>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</si>
  <si>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</si>
  <si>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</si>
  <si>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</si>
  <si>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</si>
  <si>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</si>
  <si>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</si>
  <si>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</si>
  <si>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</si>
  <si>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</si>
  <si>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</si>
  <si>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</si>
  <si>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</si>
  <si>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</si>
  <si>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</si>
  <si>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</si>
  <si>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</si>
  <si>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</si>
  <si>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</si>
  <si>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</si>
  <si>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</si>
  <si>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</si>
  <si>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</si>
  <si>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</si>
  <si>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</si>
  <si>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</si>
  <si>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</si>
  <si>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</si>
  <si>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</si>
  <si>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</si>
  <si>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</si>
  <si>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</si>
  <si>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</si>
  <si>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</si>
  <si>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</si>
  <si>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</si>
  <si>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</si>
  <si>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</si>
  <si>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</si>
  <si>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</si>
  <si>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</si>
  <si>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</si>
  <si>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</si>
  <si>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</si>
  <si>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</si>
  <si>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</si>
  <si>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</si>
  <si>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</si>
  <si>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</si>
  <si>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</si>
  <si>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</si>
  <si>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</si>
  <si>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</si>
  <si>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</si>
  <si>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</si>
  <si>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</si>
  <si>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</si>
  <si>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</si>
  <si>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</si>
  <si>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</si>
  <si>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</si>
  <si>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</si>
  <si>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</si>
  <si>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</si>
  <si>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</si>
  <si>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</si>
  <si>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</si>
  <si>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</si>
  <si>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</si>
  <si>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</si>
  <si>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</si>
  <si>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</si>
  <si>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</si>
  <si>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</si>
  <si>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</si>
  <si>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</si>
  <si>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</si>
  <si>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</si>
  <si>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</si>
  <si>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</si>
  <si>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</si>
  <si>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</si>
  <si>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</si>
  <si>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</si>
  <si>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</si>
  <si>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</si>
  <si>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</si>
  <si>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</si>
  <si>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</si>
  <si>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</si>
  <si>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</si>
  <si>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</si>
  <si>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</si>
  <si>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</si>
  <si>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</si>
  <si>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</si>
  <si>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</si>
  <si>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</si>
  <si>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</si>
  <si>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</si>
  <si>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</si>
  <si>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</si>
  <si>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</si>
  <si>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</si>
  <si>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</si>
  <si>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</si>
  <si>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</si>
  <si>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</si>
  <si>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</si>
  <si>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</si>
  <si>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</si>
  <si>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</si>
  <si>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</si>
  <si>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</si>
  <si>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</si>
  <si>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</si>
  <si>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</si>
  <si>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</si>
  <si>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</si>
  <si>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</si>
  <si>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</si>
  <si>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</si>
  <si>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</si>
  <si>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</si>
  <si>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</si>
  <si>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</si>
  <si>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</si>
  <si>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</si>
  <si>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</si>
  <si>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</si>
  <si>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</si>
  <si>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</si>
  <si>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</si>
  <si>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</si>
  <si>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</si>
  <si>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</si>
  <si>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</si>
  <si>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</si>
  <si>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</si>
  <si>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</si>
  <si>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</si>
  <si>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</si>
  <si>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</si>
  <si>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</si>
  <si>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</si>
  <si>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</si>
  <si>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</si>
  <si>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</si>
  <si>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</si>
  <si>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</si>
  <si>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</si>
  <si>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</si>
  <si>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</si>
  <si>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</si>
  <si>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</si>
  <si>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</si>
  <si>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</si>
  <si>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</si>
  <si>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</si>
  <si>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</si>
  <si>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</si>
  <si>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</si>
  <si>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</si>
  <si>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</si>
  <si>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</si>
  <si>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</si>
  <si>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</si>
  <si>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</si>
  <si>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</si>
  <si>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</si>
  <si>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</si>
  <si>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</si>
  <si>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</si>
  <si>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</si>
  <si>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</si>
  <si>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</si>
  <si>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</si>
  <si>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</si>
  <si>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</si>
  <si>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</si>
  <si>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</si>
  <si>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</si>
  <si>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</si>
  <si>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</si>
  <si>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</si>
  <si>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</si>
  <si>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</si>
  <si>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</si>
  <si>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</si>
  <si>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</si>
  <si>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</si>
  <si>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</si>
  <si>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</si>
  <si>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</si>
  <si>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</si>
  <si>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</si>
  <si>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</si>
  <si>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</si>
  <si>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</si>
  <si>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</si>
  <si>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</si>
  <si>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</si>
  <si>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</si>
  <si>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</si>
  <si>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</si>
  <si>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</si>
  <si>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</si>
  <si>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</si>
  <si>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</si>
  <si>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</si>
  <si>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</si>
  <si>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</si>
  <si>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</si>
  <si>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</si>
  <si>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</si>
  <si>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</si>
  <si>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</si>
  <si>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</si>
  <si>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</si>
  <si>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</si>
  <si>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</si>
  <si>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</si>
  <si>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</si>
  <si>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</si>
  <si>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</si>
  <si>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</si>
  <si>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</si>
  <si>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</si>
  <si>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</si>
  <si>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</si>
  <si>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</si>
  <si>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</si>
  <si>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</si>
  <si>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</si>
  <si>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</si>
  <si>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</si>
  <si>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</si>
  <si>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</si>
  <si>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</si>
  <si>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</si>
  <si>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</si>
  <si>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</si>
  <si>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</si>
  <si>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</si>
  <si>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</si>
  <si>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</si>
  <si>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</si>
  <si>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</si>
  <si>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</si>
  <si>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</si>
  <si>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</si>
  <si>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</si>
  <si>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</si>
  <si>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</si>
  <si>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</si>
  <si>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</si>
  <si>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</si>
  <si>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</si>
  <si>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</si>
  <si>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</si>
  <si>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</si>
  <si>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</si>
  <si>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</si>
  <si>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</si>
  <si>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</si>
  <si>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</si>
  <si>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</si>
  <si>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</si>
  <si>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</si>
  <si>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</si>
  <si>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</si>
  <si>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</si>
  <si>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</si>
  <si>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</si>
  <si>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</si>
  <si>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</si>
  <si>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</si>
  <si>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</si>
  <si>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</si>
  <si>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</si>
  <si>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</si>
  <si>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</si>
  <si>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</si>
  <si>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</si>
  <si>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</si>
  <si>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</si>
  <si>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</si>
  <si>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</si>
  <si>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</si>
  <si>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</si>
  <si>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</si>
  <si>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</si>
  <si>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</si>
  <si>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</si>
  <si>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</si>
  <si>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</si>
  <si>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</si>
  <si>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</si>
  <si>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</si>
  <si>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</si>
  <si>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</si>
  <si>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</si>
  <si>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</si>
  <si>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</si>
  <si>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</si>
  <si>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</si>
  <si>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</si>
  <si>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</si>
  <si>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</si>
  <si>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</si>
  <si>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</si>
  <si>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</si>
  <si>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</si>
  <si>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</si>
  <si>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</si>
  <si>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</si>
  <si>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</si>
  <si>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</si>
  <si>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</si>
  <si>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</si>
  <si>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</si>
  <si>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</si>
  <si>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</si>
  <si>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</si>
  <si>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</si>
  <si>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</si>
  <si>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</si>
  <si>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</si>
  <si>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</si>
  <si>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</si>
  <si>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</si>
  <si>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</si>
  <si>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</si>
  <si>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</si>
  <si>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</si>
  <si>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</si>
  <si>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</si>
  <si>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</si>
  <si>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</si>
  <si>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</si>
  <si>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</si>
  <si>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</si>
  <si>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</si>
  <si>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</si>
  <si>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</si>
  <si>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</si>
  <si>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</si>
  <si>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</si>
  <si>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</si>
  <si>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</si>
  <si>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</si>
  <si>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</si>
  <si>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</si>
  <si>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</si>
  <si>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</si>
  <si>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</si>
  <si>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</si>
  <si>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</si>
  <si>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</si>
  <si>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</si>
  <si>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</si>
  <si>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</si>
  <si>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</si>
  <si>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</si>
  <si>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</si>
  <si>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</si>
  <si>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</si>
  <si>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</si>
  <si>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</si>
  <si>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</si>
  <si>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</si>
  <si>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</si>
  <si>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</si>
  <si>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</si>
  <si>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</si>
  <si>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</si>
  <si>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</si>
  <si>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</si>
  <si>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</si>
  <si>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</si>
  <si>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</si>
  <si>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</si>
  <si>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</si>
  <si>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</si>
  <si>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</si>
  <si>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</si>
  <si>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</si>
  <si>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</si>
  <si>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</si>
  <si>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</si>
  <si>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</si>
  <si>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</si>
  <si>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</si>
  <si>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</si>
  <si>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</si>
  <si>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</si>
  <si>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</si>
  <si>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</si>
  <si>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</si>
  <si>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</si>
  <si>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</si>
  <si>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</si>
  <si>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</si>
  <si>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</si>
  <si>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</si>
  <si>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</si>
  <si>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</si>
  <si>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</si>
  <si>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</si>
  <si>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</si>
  <si>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</si>
  <si>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</si>
  <si>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</si>
  <si>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</si>
  <si>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</si>
  <si>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</si>
  <si>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</si>
  <si>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</si>
  <si>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</si>
  <si>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</si>
  <si>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</si>
  <si>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</si>
  <si>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</si>
  <si>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</si>
  <si>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</si>
  <si>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</si>
  <si>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</si>
  <si>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</si>
  <si>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</si>
  <si>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</si>
  <si>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</si>
  <si>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</si>
  <si>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</si>
  <si>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</si>
  <si>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</si>
  <si>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</si>
  <si>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</si>
  <si>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</si>
  <si>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</si>
  <si>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</si>
  <si>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</si>
  <si>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</si>
  <si>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</si>
  <si>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</si>
  <si>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</si>
  <si>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</si>
  <si>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</si>
  <si>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</si>
  <si>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</si>
  <si>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</si>
  <si>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</si>
  <si>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</si>
  <si>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</si>
  <si>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</si>
  <si>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</si>
  <si>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</si>
  <si>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</si>
  <si>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</si>
  <si>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</si>
  <si>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</si>
  <si>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</si>
  <si>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</si>
  <si>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</si>
  <si>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</si>
  <si>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</si>
  <si>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</si>
  <si>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</si>
  <si>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</si>
  <si>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</si>
  <si>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</si>
  <si>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</si>
  <si>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</si>
  <si>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</si>
  <si>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</si>
  <si>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</si>
  <si>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</si>
  <si>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</si>
  <si>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</si>
  <si>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</si>
  <si>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</si>
  <si>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</si>
  <si>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</si>
  <si>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</si>
  <si>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</si>
  <si>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</si>
  <si>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</si>
  <si>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</si>
  <si>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</si>
  <si>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</si>
  <si>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</si>
  <si>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</si>
  <si>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</si>
  <si>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</si>
  <si>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</si>
  <si>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</si>
  <si>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</si>
  <si>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</si>
  <si>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</si>
  <si>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</si>
  <si>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</si>
  <si>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</si>
  <si>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</si>
  <si>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</si>
  <si>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</si>
  <si>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</si>
  <si>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</si>
  <si>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</si>
  <si>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</si>
  <si>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</si>
  <si>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</si>
  <si>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</si>
  <si>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</si>
  <si>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</si>
  <si>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</si>
  <si>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</si>
  <si>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</si>
  <si>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</si>
  <si>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</si>
  <si>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</si>
  <si>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</si>
  <si>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</si>
  <si>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</si>
  <si>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</si>
  <si>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</si>
  <si>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</si>
  <si>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</si>
  <si>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</si>
  <si>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</si>
  <si>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</si>
  <si>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</si>
  <si>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</si>
  <si>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</si>
  <si>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</si>
  <si>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</si>
  <si>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</si>
  <si>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</si>
  <si>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</si>
  <si>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</si>
  <si>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</si>
  <si>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</si>
  <si>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</si>
  <si>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</si>
  <si>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</si>
  <si>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</si>
  <si>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</si>
  <si>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</si>
  <si>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</si>
  <si>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</si>
  <si>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</si>
  <si>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</si>
  <si>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</si>
  <si>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</si>
  <si>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</si>
  <si>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</si>
  <si>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</si>
  <si>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</si>
  <si>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</si>
  <si>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</si>
  <si>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</si>
  <si>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</si>
  <si>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</si>
  <si>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</si>
  <si>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</si>
  <si>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</si>
  <si>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</si>
  <si>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</si>
  <si>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</si>
  <si>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</si>
  <si>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</si>
  <si>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</si>
  <si>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</si>
  <si>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</si>
  <si>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</si>
  <si>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</si>
  <si>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</si>
  <si>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</si>
  <si>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</si>
  <si>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</si>
  <si>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</si>
  <si>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</si>
  <si>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</si>
  <si>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</si>
  <si>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</si>
  <si>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</si>
  <si>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</si>
  <si>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</si>
  <si>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</si>
  <si>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</si>
  <si>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</si>
  <si>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</si>
  <si>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</si>
  <si>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</si>
  <si>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</si>
  <si>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</si>
  <si>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</si>
  <si>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</si>
  <si>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</si>
  <si>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</si>
  <si>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</si>
  <si>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</si>
  <si>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</si>
  <si>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</si>
  <si>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</si>
  <si>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</si>
  <si>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</si>
  <si>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</si>
  <si>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</si>
  <si>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</si>
  <si>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</si>
  <si>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</si>
  <si>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</si>
  <si>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</si>
  <si>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</si>
  <si>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</si>
  <si>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</si>
  <si>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</si>
  <si>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</si>
  <si>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</si>
  <si>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</si>
  <si>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</si>
  <si>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</si>
  <si>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</si>
  <si>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</si>
  <si>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</si>
  <si>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</si>
  <si>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</si>
  <si>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</si>
  <si>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</si>
  <si>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</si>
  <si>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</si>
  <si>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</si>
  <si>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</si>
  <si>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</si>
  <si>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</si>
  <si>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</si>
  <si>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</si>
  <si>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</si>
  <si>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</si>
  <si>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</si>
  <si>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</si>
  <si>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</si>
  <si>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</si>
  <si>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</si>
  <si>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</si>
  <si>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</si>
  <si>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</si>
  <si>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</si>
  <si>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</si>
  <si>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</si>
  <si>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</si>
  <si>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</si>
  <si>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</si>
  <si>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</si>
  <si>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</si>
  <si>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</si>
  <si>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</si>
  <si>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</si>
  <si>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</si>
  <si>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</si>
  <si>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</si>
  <si>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</si>
  <si>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</si>
  <si>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</si>
  <si>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</si>
  <si>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</si>
  <si>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</si>
  <si>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</si>
  <si>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</si>
  <si>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</si>
  <si>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</si>
  <si>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</si>
  <si>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</si>
  <si>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</si>
  <si>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</si>
  <si>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</si>
  <si>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</si>
  <si>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</si>
  <si>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</si>
  <si>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</si>
  <si>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</si>
  <si>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</si>
  <si>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</si>
  <si>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</si>
  <si>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</si>
  <si>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</si>
  <si>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</si>
  <si>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</si>
  <si>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</si>
  <si>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</si>
  <si>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</si>
  <si>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</si>
  <si>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</si>
  <si>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</si>
  <si>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</si>
  <si>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</si>
  <si>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</si>
  <si>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</si>
  <si>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</si>
  <si>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</si>
  <si>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</si>
  <si>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</si>
  <si>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</si>
  <si>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</si>
  <si>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</si>
  <si>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</si>
  <si>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</si>
  <si>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</si>
  <si>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</si>
  <si>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</si>
  <si>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</si>
  <si>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</si>
  <si>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</si>
  <si>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</si>
  <si>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</si>
  <si>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</si>
  <si>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</si>
  <si>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</si>
  <si>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</si>
  <si>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</si>
  <si>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</si>
  <si>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</si>
  <si>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</si>
  <si>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</si>
  <si>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</si>
  <si>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</si>
  <si>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</si>
  <si>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</si>
  <si>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</si>
  <si>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</si>
  <si>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</si>
  <si>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</si>
  <si>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</si>
  <si>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</si>
  <si>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</si>
  <si>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</si>
  <si>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</si>
  <si>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</si>
  <si>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</si>
  <si>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</si>
  <si>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</si>
  <si>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</si>
  <si>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</si>
  <si>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</si>
  <si>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</si>
  <si>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</si>
  <si>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</si>
  <si>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</si>
  <si>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</si>
  <si>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</si>
  <si>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</si>
  <si>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</si>
  <si>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</si>
  <si>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</si>
  <si>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</si>
  <si>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</si>
  <si>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</si>
  <si>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</si>
  <si>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</si>
  <si>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</si>
  <si>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</si>
  <si>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</si>
  <si>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</si>
  <si>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</si>
  <si>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</si>
  <si>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</si>
  <si>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</si>
  <si>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</si>
  <si>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</si>
  <si>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</si>
  <si>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</si>
  <si>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</si>
  <si>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</si>
  <si>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</si>
  <si>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</si>
  <si>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</si>
  <si>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</si>
  <si>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</si>
  <si>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</si>
  <si>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</si>
  <si>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</si>
  <si>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</si>
  <si>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</si>
  <si>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</si>
  <si>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</si>
  <si>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</si>
  <si>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</si>
  <si>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</si>
  <si>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</si>
  <si>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</si>
  <si>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</si>
  <si>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</si>
  <si>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</si>
  <si>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</si>
  <si>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</si>
  <si>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</si>
  <si>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</si>
  <si>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</si>
  <si>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</si>
  <si>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</si>
  <si>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</si>
  <si>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</si>
  <si>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</si>
  <si>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</si>
  <si>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</si>
  <si>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</si>
  <si>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</si>
  <si>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</si>
  <si>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</si>
  <si>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</si>
  <si>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</si>
  <si>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</si>
  <si>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</si>
  <si>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</si>
  <si>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</si>
  <si>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</si>
  <si>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</si>
  <si>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</si>
  <si>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</si>
  <si>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</si>
  <si>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</si>
  <si>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</si>
  <si>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</si>
  <si>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</si>
  <si>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</si>
  <si>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</si>
  <si>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</si>
  <si>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</si>
  <si>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</si>
  <si>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</si>
  <si>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</si>
  <si>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</si>
  <si>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</si>
  <si>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</si>
  <si>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</si>
  <si>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</si>
  <si>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</si>
  <si>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</si>
  <si>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</si>
  <si>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</si>
  <si>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</si>
  <si>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</si>
  <si>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</si>
  <si>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</si>
  <si>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</si>
  <si>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</si>
  <si>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</si>
  <si>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</si>
  <si>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</si>
  <si>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</si>
  <si>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</si>
  <si>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</si>
  <si>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</si>
  <si>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</si>
  <si>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</si>
  <si>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</si>
  <si>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</si>
  <si>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</si>
  <si>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</si>
  <si>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</si>
  <si>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</si>
  <si>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</si>
  <si>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</si>
  <si>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</si>
  <si>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</si>
  <si>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</si>
  <si>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</si>
  <si>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</si>
  <si>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</si>
  <si>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</si>
  <si>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</si>
  <si>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</si>
  <si>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</si>
  <si>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</si>
  <si>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</si>
  <si>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</si>
  <si>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</si>
  <si>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</si>
  <si>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</si>
  <si>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</si>
  <si>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</si>
  <si>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</si>
  <si>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</si>
  <si>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</si>
  <si>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</si>
  <si>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</si>
  <si>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</si>
  <si>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</si>
  <si>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</si>
  <si>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</si>
  <si>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</si>
  <si>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</si>
  <si>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</si>
  <si>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</si>
  <si>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</si>
  <si>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</si>
  <si>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</si>
  <si>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</si>
  <si>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</si>
  <si>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</si>
  <si>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</si>
  <si>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</si>
  <si>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</si>
  <si>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</si>
  <si>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</si>
  <si>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</si>
  <si>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</si>
  <si>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</si>
  <si>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</si>
  <si>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</si>
  <si>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</si>
  <si>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</si>
  <si>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</si>
  <si>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</si>
  <si>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</si>
  <si>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</si>
  <si>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</si>
  <si>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</si>
  <si>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</si>
  <si>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</si>
  <si>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</si>
  <si>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</si>
  <si>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</si>
  <si>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</si>
  <si>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</si>
  <si>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</si>
  <si>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</si>
  <si>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</si>
  <si>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</si>
  <si>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</si>
  <si>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</si>
  <si>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</si>
  <si>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</si>
  <si>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</si>
  <si>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</si>
  <si>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</si>
  <si>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</si>
  <si>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</si>
  <si>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</si>
  <si>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</si>
  <si>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</si>
  <si>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</si>
  <si>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</si>
  <si>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</si>
  <si>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</si>
  <si>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</si>
  <si>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</si>
  <si>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</si>
  <si>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</si>
  <si>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</si>
  <si>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</si>
  <si>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</si>
  <si>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</si>
  <si>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</si>
  <si>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</si>
  <si>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</si>
  <si>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</si>
  <si>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</si>
  <si>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</si>
  <si>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</si>
  <si>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</si>
  <si>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</si>
  <si>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</si>
  <si>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</si>
  <si>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</si>
  <si>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</si>
  <si>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</si>
  <si>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</si>
  <si>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</si>
  <si>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</si>
  <si>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</si>
  <si>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</si>
  <si>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</si>
  <si>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</si>
  <si>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</si>
  <si>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</si>
  <si>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</si>
  <si>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</si>
  <si>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</si>
  <si>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</si>
  <si>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</si>
  <si>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</si>
  <si>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</si>
  <si>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</si>
  <si>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</si>
  <si>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</si>
  <si>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</si>
  <si>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</si>
  <si>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</si>
  <si>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</si>
  <si>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</si>
  <si>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</si>
  <si>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</si>
  <si>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</si>
  <si>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</si>
  <si>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</si>
  <si>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</si>
  <si>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</si>
  <si>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</si>
  <si>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</si>
  <si>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</si>
  <si>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</si>
  <si>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</si>
  <si>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</si>
  <si>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</si>
  <si>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</si>
  <si>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</si>
  <si>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</si>
  <si>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</si>
  <si>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</si>
  <si>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</si>
  <si>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</si>
  <si>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</si>
  <si>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</si>
  <si>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</si>
  <si>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</si>
  <si>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</si>
  <si>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</si>
  <si>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</si>
  <si>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</si>
  <si>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</si>
  <si>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</si>
  <si>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</si>
  <si>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</si>
  <si>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</si>
  <si>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</si>
  <si>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</si>
  <si>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</si>
  <si>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</si>
  <si>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</si>
  <si>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</si>
  <si>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</si>
  <si>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</si>
  <si>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</si>
  <si>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</si>
  <si>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</si>
  <si>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</si>
  <si>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</si>
  <si>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</si>
  <si>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</si>
  <si>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</si>
  <si>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</si>
  <si>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</si>
  <si>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</si>
  <si>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</si>
  <si>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</si>
  <si>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</si>
  <si>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</si>
  <si>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</si>
  <si>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</si>
  <si>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</si>
  <si>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</si>
  <si>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</si>
  <si>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</si>
  <si>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</si>
  <si>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</si>
  <si>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</si>
  <si>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</si>
  <si>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</si>
  <si>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</si>
  <si>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</si>
  <si>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</si>
  <si>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</si>
  <si>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</si>
  <si>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</si>
  <si>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</si>
  <si>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</si>
  <si>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</si>
  <si>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</si>
  <si>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</si>
  <si>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</si>
  <si>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</si>
  <si>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</si>
  <si>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</si>
  <si>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</si>
  <si>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</si>
  <si>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</si>
  <si>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</si>
  <si>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</si>
  <si>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</si>
  <si>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</si>
  <si>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</si>
  <si>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</si>
  <si>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</si>
  <si>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</si>
  <si>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</si>
  <si>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</si>
  <si>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</si>
  <si>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</si>
  <si>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</si>
  <si>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</si>
  <si>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</si>
  <si>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</si>
  <si>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</si>
  <si>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</si>
  <si>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</si>
  <si>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</si>
  <si>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</si>
  <si>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</si>
  <si>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</si>
  <si>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</si>
  <si>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</si>
  <si>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</si>
  <si>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</si>
  <si>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</si>
  <si>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</si>
  <si>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</si>
  <si>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</si>
  <si>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</si>
  <si>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</si>
  <si>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</si>
  <si>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</si>
  <si>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</si>
  <si>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</si>
  <si>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</si>
  <si>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</si>
  <si>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</si>
  <si>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</si>
  <si>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</si>
  <si>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</si>
  <si>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</si>
  <si>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</si>
  <si>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</si>
  <si>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</si>
  <si>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</si>
  <si>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</si>
  <si>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</si>
  <si>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</si>
  <si>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</si>
  <si>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</si>
  <si>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</si>
  <si>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</si>
  <si>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</si>
  <si>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</si>
  <si>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</si>
  <si>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</si>
  <si>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</si>
  <si>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</si>
  <si>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</si>
  <si>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</si>
  <si>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</si>
  <si>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</si>
  <si>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</si>
  <si>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</si>
  <si>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</si>
  <si>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</si>
  <si>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</si>
  <si>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</si>
  <si>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</si>
  <si>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</si>
  <si>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</si>
  <si>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</si>
  <si>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</si>
  <si>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</si>
  <si>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</si>
  <si>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</si>
  <si>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</si>
  <si>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</si>
  <si>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</si>
  <si>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</si>
  <si>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</si>
  <si>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</si>
  <si>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</si>
  <si>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</si>
  <si>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</si>
  <si>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</si>
  <si>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</si>
  <si>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</si>
  <si>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</si>
  <si>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</si>
  <si>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</si>
  <si>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</si>
  <si>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</si>
  <si>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</si>
  <si>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</si>
  <si>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</si>
  <si>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</si>
  <si>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</si>
  <si>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</si>
  <si>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</si>
  <si>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</si>
  <si>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</si>
  <si>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</si>
  <si>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</si>
  <si>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</si>
  <si>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</si>
  <si>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</si>
  <si>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</si>
  <si>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</si>
  <si>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</si>
  <si>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</si>
  <si>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</si>
  <si>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</si>
  <si>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</si>
  <si>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</si>
  <si>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</si>
  <si>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</si>
  <si>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</si>
  <si>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</si>
  <si>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</si>
  <si>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</si>
  <si>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</si>
  <si>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</si>
  <si>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</si>
  <si>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</si>
  <si>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</si>
  <si>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</si>
  <si>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</si>
  <si>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</si>
  <si>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</si>
  <si>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</si>
  <si>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</si>
  <si>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</si>
  <si>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</si>
  <si>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</si>
  <si>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</si>
  <si>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</si>
  <si>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</si>
  <si>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</si>
  <si>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</si>
  <si>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</si>
  <si>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</si>
  <si>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</si>
  <si>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</si>
  <si>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</si>
  <si>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</si>
  <si>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</si>
  <si>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</si>
  <si>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</si>
  <si>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</si>
  <si>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</si>
  <si>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</si>
  <si>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</si>
  <si>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</si>
  <si>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</si>
  <si>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</si>
  <si>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</si>
  <si>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</si>
  <si>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</si>
  <si>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</si>
  <si>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</si>
  <si>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</si>
  <si>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</si>
  <si>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</si>
  <si>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</si>
  <si>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</si>
  <si>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</si>
  <si>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</si>
  <si>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</si>
  <si>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</si>
  <si>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</si>
  <si>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</si>
  <si>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</si>
  <si>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</si>
  <si>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</si>
  <si>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</si>
  <si>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</si>
  <si>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</si>
  <si>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</si>
  <si>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</si>
  <si>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</si>
  <si>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</si>
  <si>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</si>
  <si>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</si>
  <si>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</si>
  <si>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</si>
  <si>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</si>
  <si>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</si>
  <si>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</si>
  <si>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</si>
  <si>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</si>
  <si>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</si>
  <si>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</si>
  <si>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</si>
  <si>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</si>
  <si>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</si>
  <si>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</si>
  <si>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</si>
  <si>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</si>
  <si>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</si>
  <si>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</si>
  <si>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</si>
  <si>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</si>
  <si>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</si>
  <si>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</si>
  <si>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</si>
  <si>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</si>
  <si>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</si>
  <si>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</si>
  <si>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</si>
  <si>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</si>
  <si>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</si>
  <si>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</si>
  <si>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</si>
  <si>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</si>
  <si>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</si>
  <si>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</si>
  <si>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</si>
  <si>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</si>
  <si>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</si>
  <si>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</si>
  <si>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</si>
  <si>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</si>
  <si>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</si>
  <si>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</si>
  <si>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</si>
  <si>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</si>
  <si>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</si>
  <si>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</si>
  <si>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</si>
  <si>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</si>
  <si>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</si>
  <si>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</si>
  <si>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</si>
  <si>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</si>
  <si>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</si>
  <si>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</si>
  <si>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</si>
  <si>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</si>
  <si>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</si>
  <si>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</si>
  <si>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</si>
  <si>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</si>
  <si>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</si>
  <si>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</si>
  <si>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</si>
  <si>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</si>
  <si>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</si>
  <si>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</si>
  <si>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</si>
  <si>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</si>
  <si>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</si>
  <si>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</si>
  <si>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</si>
  <si>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</si>
  <si>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</si>
  <si>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</si>
  <si>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</si>
  <si>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</si>
  <si>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</si>
  <si>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</si>
  <si>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</si>
  <si>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</si>
  <si>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</si>
  <si>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</si>
  <si>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</si>
  <si>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</si>
  <si>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</si>
  <si>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</si>
  <si>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</si>
  <si>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</si>
  <si>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</si>
  <si>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</si>
  <si>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</si>
  <si>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</si>
  <si>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</si>
  <si>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</si>
  <si>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</si>
  <si>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</si>
  <si>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</si>
  <si>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</si>
  <si>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</si>
  <si>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</si>
  <si>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</si>
  <si>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</si>
  <si>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</si>
  <si>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</si>
  <si>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</si>
  <si>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</si>
  <si>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</si>
  <si>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</si>
  <si>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</si>
  <si>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</si>
  <si>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</si>
  <si>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</si>
  <si>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</si>
  <si>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</si>
  <si>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</si>
  <si>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</si>
  <si>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</si>
  <si>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</si>
  <si>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</si>
  <si>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</si>
  <si>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</si>
  <si>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</si>
  <si>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</si>
  <si>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</si>
  <si>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</si>
  <si>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</si>
  <si>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</si>
  <si>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</si>
  <si>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</si>
  <si>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</si>
  <si>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</si>
  <si>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</si>
  <si>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</si>
  <si>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</si>
  <si>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</si>
  <si>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</si>
  <si>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</si>
  <si>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</si>
  <si>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</si>
  <si>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</si>
  <si>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</si>
  <si>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</si>
  <si>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</si>
  <si>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</si>
  <si>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</si>
  <si>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</si>
  <si>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</si>
  <si>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</si>
  <si>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</si>
  <si>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</si>
  <si>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</si>
  <si>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</si>
  <si>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</si>
  <si>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</si>
  <si>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</si>
  <si>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</si>
  <si>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</si>
  <si>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</si>
  <si>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</si>
  <si>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</si>
  <si>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</si>
  <si>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</si>
  <si>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</si>
  <si>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</si>
  <si>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</si>
  <si>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</si>
  <si>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</si>
  <si>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</si>
  <si>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</si>
  <si>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</si>
  <si>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</si>
  <si>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</si>
  <si>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</si>
  <si>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</si>
  <si>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</si>
  <si>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</si>
  <si>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</si>
  <si>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</si>
  <si>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</si>
  <si>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</si>
  <si>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</si>
  <si>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</si>
  <si>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</si>
  <si>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</si>
  <si>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</si>
  <si>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</si>
  <si>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</si>
  <si>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</si>
  <si>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</si>
  <si>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</si>
  <si>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</si>
  <si>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</si>
  <si>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</si>
  <si>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</si>
  <si>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</si>
  <si>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</si>
  <si>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</si>
  <si>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</si>
  <si>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</si>
  <si>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</si>
  <si>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</si>
  <si>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</si>
  <si>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</si>
  <si>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</si>
  <si>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</si>
  <si>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</si>
  <si>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</si>
  <si>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</si>
  <si>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</si>
  <si>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</si>
  <si>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</si>
  <si>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</si>
  <si>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</si>
  <si>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</si>
  <si>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</si>
  <si>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</si>
  <si>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</si>
  <si>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</si>
  <si>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</si>
  <si>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</si>
  <si>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</si>
  <si>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</si>
  <si>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</si>
  <si>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</si>
  <si>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</si>
  <si>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</si>
  <si>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</si>
  <si>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</si>
  <si>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</si>
  <si>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</si>
  <si>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</si>
  <si>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</si>
  <si>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</si>
  <si>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</si>
  <si>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</si>
  <si>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</si>
  <si>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</si>
  <si>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</si>
  <si>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</si>
  <si>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</si>
  <si>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</si>
  <si>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</si>
  <si>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</si>
  <si>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</si>
  <si>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</si>
  <si>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</si>
  <si>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</si>
  <si>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</si>
  <si>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</si>
  <si>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</si>
  <si>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</si>
  <si>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</si>
  <si>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</si>
  <si>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</si>
  <si>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</si>
  <si>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</si>
  <si>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</si>
  <si>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</si>
  <si>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</si>
  <si>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</si>
  <si>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</si>
  <si>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</si>
  <si>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</si>
  <si>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</si>
  <si>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</si>
  <si>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</si>
  <si>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</si>
  <si>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</si>
  <si>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</si>
  <si>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</si>
  <si>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</si>
  <si>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</si>
  <si>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</si>
  <si>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</si>
  <si>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</si>
  <si>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</si>
  <si>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</si>
  <si>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</si>
  <si>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</si>
  <si>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</si>
  <si>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</si>
  <si>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</si>
  <si>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</si>
  <si>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</si>
  <si>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</si>
  <si>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</si>
  <si>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</si>
  <si>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</si>
  <si>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</si>
  <si>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</si>
  <si>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</si>
  <si>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</si>
  <si>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</si>
  <si>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</si>
  <si>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</si>
  <si>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</si>
  <si>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</si>
  <si>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</si>
  <si>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</si>
  <si>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</si>
  <si>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</si>
  <si>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</si>
  <si>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</si>
  <si>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</si>
  <si>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</si>
  <si>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</si>
  <si>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</si>
  <si>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</si>
  <si>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</si>
  <si>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</si>
  <si>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</si>
  <si>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</si>
  <si>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</si>
  <si>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</si>
  <si>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</si>
  <si>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</si>
  <si>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</si>
  <si>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</si>
  <si>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</si>
  <si>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</si>
  <si>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</si>
  <si>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</si>
  <si>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</si>
  <si>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</si>
  <si>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</si>
  <si>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</si>
  <si>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</si>
  <si>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</si>
  <si>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</si>
  <si>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</si>
  <si>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</si>
  <si>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</si>
  <si>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</si>
  <si>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</si>
  <si>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</si>
  <si>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</si>
  <si>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</si>
  <si>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</si>
  <si>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</si>
  <si>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</si>
  <si>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</si>
  <si>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</si>
  <si>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</si>
  <si>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</si>
  <si>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</si>
  <si>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</si>
  <si>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</si>
  <si>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</si>
  <si>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</si>
  <si>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</si>
  <si>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</si>
  <si>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</si>
  <si>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</si>
  <si>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</si>
  <si>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</si>
  <si>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</si>
  <si>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</si>
  <si>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</si>
  <si>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</si>
  <si>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</si>
  <si>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</si>
  <si>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</si>
  <si>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</si>
  <si>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</si>
  <si>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</si>
  <si>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</si>
  <si>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</si>
  <si>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</si>
  <si>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</si>
  <si>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</si>
  <si>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</si>
  <si>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</si>
  <si>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</si>
  <si>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</si>
  <si>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</si>
  <si>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</si>
  <si>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</si>
  <si>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</si>
  <si>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</si>
  <si>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</si>
  <si>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</si>
  <si>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</si>
  <si>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</si>
  <si>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</si>
  <si>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</si>
  <si>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</si>
  <si>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</si>
  <si>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</si>
  <si>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</si>
  <si>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</si>
  <si>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</si>
  <si>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</si>
  <si>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</si>
  <si>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</si>
  <si>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</si>
  <si>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</si>
  <si>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</si>
  <si>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</si>
  <si>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</si>
  <si>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</si>
  <si>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</si>
  <si>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</si>
  <si>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</si>
  <si>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</si>
  <si>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</si>
  <si>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</si>
  <si>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</si>
  <si>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</si>
  <si>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</si>
  <si>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</si>
  <si>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</si>
  <si>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</si>
  <si>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</si>
  <si>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</si>
  <si>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</si>
  <si>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</si>
  <si>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</si>
  <si>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</si>
  <si>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</si>
  <si>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</si>
  <si>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</si>
  <si>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</si>
  <si>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</si>
  <si>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</si>
  <si>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</si>
  <si>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</si>
  <si>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</si>
  <si>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</si>
  <si>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</si>
  <si>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</si>
  <si>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</si>
  <si>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</si>
  <si>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</si>
  <si>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</si>
  <si>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</si>
  <si>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</si>
  <si>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</si>
  <si>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</si>
  <si>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</si>
  <si>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</si>
  <si>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</si>
  <si>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</si>
  <si>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</si>
  <si>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</si>
  <si>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</si>
  <si>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</si>
  <si>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</si>
  <si>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</si>
  <si>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</si>
  <si>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</si>
  <si>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</si>
  <si>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</si>
  <si>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</si>
  <si>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</si>
  <si>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</si>
  <si>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</si>
  <si>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</si>
  <si>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</si>
  <si>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</si>
  <si>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</si>
  <si>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</si>
  <si>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</si>
  <si>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</si>
  <si>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</si>
  <si>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</si>
  <si>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</si>
  <si>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</si>
  <si>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</si>
  <si>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</si>
  <si>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</si>
  <si>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</si>
  <si>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</si>
  <si>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</si>
  <si>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</si>
  <si>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</si>
  <si>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</si>
  <si>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</si>
  <si>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</si>
  <si>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</si>
  <si>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</si>
  <si>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</si>
  <si>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</si>
  <si>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</si>
  <si>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</si>
  <si>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</si>
  <si>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</si>
  <si>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</si>
  <si>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</si>
  <si>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</si>
  <si>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</si>
  <si>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</si>
  <si>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</si>
  <si>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</si>
  <si>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</si>
  <si>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</si>
  <si>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</si>
  <si>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</si>
  <si>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</si>
  <si>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</si>
  <si>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</si>
  <si>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</si>
  <si>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</si>
  <si>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</si>
  <si>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</si>
  <si>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</si>
  <si>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</si>
  <si>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</si>
  <si>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</si>
  <si>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</si>
  <si>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</si>
  <si>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</si>
  <si>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</si>
  <si>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</si>
  <si>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</si>
  <si>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</si>
  <si>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</si>
  <si>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</si>
  <si>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</si>
  <si>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</si>
  <si>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</si>
  <si>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</si>
  <si>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</si>
  <si>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</si>
  <si>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</si>
  <si>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</si>
  <si>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</si>
  <si>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</si>
  <si>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</si>
  <si>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</si>
  <si>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</si>
  <si>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</si>
  <si>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</si>
  <si>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</si>
  <si>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</si>
  <si>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</si>
  <si>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</si>
  <si>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</si>
  <si>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</si>
  <si>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</si>
  <si>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</si>
  <si>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</si>
  <si>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</si>
  <si>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</si>
  <si>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</si>
  <si>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</si>
  <si>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</si>
  <si>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</si>
  <si>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</si>
  <si>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</si>
  <si>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</si>
  <si>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</si>
  <si>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</si>
  <si>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</si>
  <si>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</si>
  <si>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</si>
  <si>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</si>
  <si>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</si>
  <si>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</si>
  <si>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</si>
  <si>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</si>
  <si>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</si>
  <si>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</si>
  <si>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</si>
  <si>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</si>
  <si>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</si>
  <si>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</si>
  <si>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</si>
  <si>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</si>
  <si>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</si>
  <si>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</si>
  <si>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</si>
  <si>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</si>
  <si>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</si>
  <si>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</si>
  <si>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</si>
  <si>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</si>
  <si>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</si>
  <si>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</si>
  <si>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</si>
  <si>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</si>
  <si>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</si>
  <si>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</si>
  <si>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</si>
  <si>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</si>
  <si>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</si>
  <si>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</si>
  <si>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</si>
  <si>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</si>
  <si>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</si>
  <si>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</si>
  <si>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</si>
  <si>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</si>
  <si>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</si>
  <si>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</si>
  <si>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</si>
  <si>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</si>
  <si>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</si>
  <si>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</si>
  <si>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</si>
  <si>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</si>
  <si>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</si>
  <si>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</si>
  <si>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</si>
  <si>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</si>
  <si>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</si>
  <si>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</si>
  <si>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</si>
  <si>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</si>
  <si>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</si>
  <si>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</si>
  <si>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</si>
  <si>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</si>
  <si>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</si>
  <si>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</si>
  <si>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</si>
  <si>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</si>
  <si>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</si>
  <si>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</si>
  <si>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</si>
  <si>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</si>
  <si>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</si>
  <si>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</si>
  <si>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</si>
  <si>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</si>
  <si>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</si>
  <si>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</si>
  <si>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</si>
  <si>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</si>
  <si>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</si>
  <si>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</si>
  <si>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</si>
  <si>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</si>
  <si>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</si>
  <si>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</si>
  <si>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</si>
  <si>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</si>
  <si>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</si>
  <si>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</si>
  <si>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</si>
  <si>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</si>
  <si>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</si>
  <si>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</si>
  <si>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</si>
  <si>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</si>
  <si>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</si>
  <si>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</si>
  <si>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</si>
  <si>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</si>
  <si>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</si>
  <si>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</si>
  <si>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</si>
  <si>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</si>
  <si>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</si>
  <si>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</si>
  <si>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</si>
  <si>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</si>
  <si>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</si>
  <si>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</si>
  <si>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</si>
  <si>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</si>
  <si>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</si>
  <si>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</si>
  <si>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</si>
  <si>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</si>
  <si>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</si>
  <si>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</si>
  <si>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</si>
  <si>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</si>
  <si>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</si>
  <si>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</si>
  <si>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</si>
  <si>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</si>
  <si>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</si>
  <si>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</si>
  <si>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</si>
  <si>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</si>
  <si>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</si>
  <si>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</si>
  <si>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</si>
  <si>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</si>
  <si>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</si>
  <si>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</si>
  <si>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</si>
  <si>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</si>
  <si>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</si>
  <si>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</si>
  <si>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</si>
  <si>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</si>
  <si>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</si>
  <si>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</si>
  <si>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</si>
  <si>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</si>
  <si>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</si>
  <si>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</si>
  <si>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</si>
  <si>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</si>
  <si>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</si>
  <si>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</si>
  <si>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</si>
  <si>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</si>
  <si>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</si>
  <si>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</si>
  <si>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</si>
  <si>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</si>
  <si>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</si>
  <si>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</si>
  <si>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</si>
  <si>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</si>
  <si>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</si>
  <si>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</si>
  <si>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</si>
  <si>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</si>
  <si>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</si>
  <si>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</si>
  <si>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</si>
  <si>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</si>
  <si>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</si>
  <si>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</si>
  <si>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</si>
  <si>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</si>
  <si>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</si>
  <si>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</si>
  <si>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</si>
  <si>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</si>
  <si>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</si>
  <si>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</si>
  <si>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</si>
  <si>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</si>
  <si>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</si>
  <si>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</si>
  <si>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</si>
  <si>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</si>
  <si>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</si>
  <si>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</si>
  <si>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</si>
  <si>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</si>
  <si>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</si>
  <si>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</si>
  <si>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</si>
  <si>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</si>
  <si>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</si>
  <si>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</si>
  <si>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</si>
  <si>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</si>
  <si>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</si>
  <si>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</si>
  <si>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</si>
  <si>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</si>
  <si>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</si>
  <si>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</si>
  <si>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</si>
  <si>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</si>
  <si>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</si>
  <si>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</si>
  <si>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</si>
  <si>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</si>
  <si>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</si>
  <si>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</si>
  <si>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</si>
  <si>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</si>
  <si>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</si>
  <si>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</si>
  <si>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</si>
  <si>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</si>
  <si>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</si>
  <si>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</si>
  <si>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</si>
  <si>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</si>
  <si>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</si>
  <si>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</si>
  <si>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</si>
  <si>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</si>
  <si>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</si>
  <si>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</si>
  <si>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</si>
  <si>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</si>
  <si>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</si>
  <si>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</si>
  <si>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</si>
  <si>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</si>
  <si>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</si>
  <si>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</si>
  <si>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</si>
  <si>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</si>
  <si>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</si>
  <si>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</si>
  <si>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</si>
  <si>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</si>
  <si>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</si>
  <si>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</si>
  <si>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</si>
  <si>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</si>
  <si>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</si>
  <si>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</si>
  <si>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</si>
  <si>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</si>
  <si>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</si>
  <si>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</si>
  <si>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</si>
  <si>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</si>
  <si>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</si>
  <si>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</si>
  <si>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</si>
  <si>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</si>
  <si>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</si>
  <si>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</si>
  <si>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</si>
  <si>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</si>
  <si>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</si>
  <si>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</si>
  <si>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</si>
  <si>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</si>
  <si>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</si>
  <si>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</si>
  <si>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</si>
  <si>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</si>
  <si>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</si>
  <si>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</si>
  <si>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</si>
  <si>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</si>
  <si>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</si>
  <si>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</si>
  <si>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</si>
  <si>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</si>
  <si>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</si>
  <si>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</si>
  <si>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</si>
  <si>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</si>
  <si>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</si>
  <si>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</si>
  <si>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</si>
  <si>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</si>
  <si>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</si>
  <si>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</si>
  <si>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</si>
  <si>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</si>
  <si>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</si>
  <si>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</si>
  <si>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</si>
  <si>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</si>
  <si>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</si>
  <si>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</si>
  <si>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</si>
  <si>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</si>
  <si>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</si>
  <si>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</si>
  <si>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</si>
  <si>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</si>
  <si>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</si>
  <si>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</si>
  <si>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</si>
  <si>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</si>
  <si>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</si>
  <si>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</si>
  <si>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</si>
  <si>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</si>
  <si>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</si>
  <si>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</si>
  <si>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</si>
  <si>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</si>
  <si>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</si>
  <si>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</si>
  <si>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</si>
  <si>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</si>
  <si>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</si>
  <si>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</si>
  <si>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</si>
  <si>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</si>
  <si>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</si>
  <si>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</si>
  <si>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</si>
  <si>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</si>
  <si>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</si>
  <si>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</si>
  <si>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</si>
  <si>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</si>
  <si>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</si>
  <si>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</si>
  <si>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</si>
  <si>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</si>
  <si>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</si>
  <si>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</si>
  <si>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</si>
  <si>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</si>
  <si>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</si>
  <si>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</si>
  <si>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</si>
  <si>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</si>
  <si>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</si>
  <si>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</si>
  <si>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</si>
  <si>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</si>
  <si>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</si>
  <si>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</si>
  <si>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</si>
  <si>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</si>
  <si>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</si>
  <si>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</si>
  <si>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</si>
  <si>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</si>
  <si>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</si>
  <si>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</si>
  <si>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</si>
  <si>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</si>
  <si>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</si>
  <si>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</si>
  <si>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</si>
  <si>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</si>
  <si>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</si>
  <si>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</si>
  <si>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</si>
  <si>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</si>
  <si>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</si>
  <si>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</si>
  <si>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</si>
  <si>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</si>
  <si>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</si>
  <si>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</si>
  <si>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</si>
  <si>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</si>
  <si>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</si>
  <si>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</si>
  <si>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</si>
  <si>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</si>
  <si>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</si>
  <si>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</si>
  <si>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</si>
  <si>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</si>
  <si>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</si>
  <si>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</si>
  <si>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</si>
  <si>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</si>
  <si>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</si>
  <si>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</si>
  <si>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</si>
  <si>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</si>
  <si>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</si>
  <si>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</si>
  <si>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</si>
  <si>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</si>
  <si>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</si>
  <si>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</si>
  <si>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</si>
  <si>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</si>
  <si>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</si>
  <si>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</si>
  <si>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</si>
  <si>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</si>
  <si>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</si>
  <si>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</si>
  <si>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</si>
  <si>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</si>
  <si>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</si>
  <si>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</si>
  <si>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</si>
  <si>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</si>
  <si>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</si>
  <si>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</si>
  <si>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</si>
  <si>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</si>
  <si>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</si>
  <si>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</si>
  <si>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</si>
  <si>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</si>
  <si>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</si>
  <si>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</si>
  <si>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</si>
  <si>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</si>
  <si>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</si>
  <si>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</si>
  <si>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</si>
  <si>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</si>
  <si>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</si>
  <si>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</si>
  <si>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</si>
  <si>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</si>
  <si>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</si>
  <si>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</si>
  <si>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</si>
  <si>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</si>
  <si>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</si>
  <si>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</si>
  <si>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</si>
  <si>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</si>
  <si>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</si>
  <si>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</si>
  <si>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</si>
  <si>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</si>
  <si>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</si>
  <si>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</si>
  <si>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</si>
  <si>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</si>
  <si>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</si>
  <si>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</si>
  <si>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</si>
  <si>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</si>
  <si>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</si>
  <si>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</si>
  <si>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</si>
  <si>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</si>
  <si>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</si>
  <si>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</si>
  <si>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</si>
  <si>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</si>
  <si>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</si>
  <si>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</si>
  <si>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</si>
  <si>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</si>
  <si>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</si>
  <si>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</si>
  <si>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</si>
  <si>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</si>
  <si>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</si>
  <si>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</si>
  <si>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</si>
  <si>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</si>
  <si>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</si>
  <si>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</si>
  <si>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</si>
  <si>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</si>
  <si>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</si>
  <si>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</si>
  <si>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</si>
  <si>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</si>
  <si>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</si>
  <si>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</si>
  <si>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</si>
  <si>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</si>
  <si>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</si>
  <si>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</si>
  <si>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</si>
  <si>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</si>
  <si>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</si>
  <si>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</si>
  <si>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</si>
  <si>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</si>
  <si>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</si>
  <si>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</si>
  <si>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</si>
  <si>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</si>
  <si>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</si>
  <si>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</si>
  <si>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</si>
  <si>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</si>
  <si>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</si>
  <si>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</si>
  <si>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</si>
  <si>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</si>
  <si>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</si>
  <si>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</si>
  <si>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</si>
  <si>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</si>
  <si>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</si>
  <si>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</si>
  <si>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</si>
  <si>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</si>
  <si>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</si>
  <si>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</si>
  <si>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</si>
  <si>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</si>
  <si>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</si>
  <si>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</si>
  <si>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</si>
  <si>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</si>
  <si>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</si>
  <si>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</si>
  <si>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</si>
  <si>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</si>
  <si>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</si>
  <si>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</si>
  <si>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</si>
  <si>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</si>
  <si>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</si>
  <si>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</si>
  <si>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</si>
  <si>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</si>
  <si>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</si>
  <si>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</si>
  <si>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</si>
  <si>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</si>
  <si>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</si>
  <si>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</si>
  <si>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</si>
  <si>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</si>
  <si>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</si>
  <si>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</si>
  <si>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</si>
  <si>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</si>
  <si>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</si>
  <si>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</si>
  <si>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</si>
  <si>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</si>
  <si>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</si>
  <si>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</si>
  <si>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</si>
  <si>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</si>
  <si>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</si>
  <si>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</si>
  <si>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</si>
  <si>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</si>
  <si>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</si>
  <si>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</si>
  <si>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</si>
  <si>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</si>
  <si>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</si>
  <si>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</si>
  <si>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</si>
  <si>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</si>
  <si>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</si>
  <si>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</si>
  <si>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</si>
  <si>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</si>
  <si>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</si>
  <si>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</si>
  <si>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</si>
  <si>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</si>
  <si>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</si>
  <si>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</si>
  <si>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</si>
  <si>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</si>
  <si>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</si>
  <si>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</si>
  <si>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</si>
  <si>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</si>
  <si>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</si>
  <si>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</si>
  <si>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</si>
  <si>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</si>
  <si>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</si>
  <si>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</si>
  <si>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</si>
  <si>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</si>
  <si>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</si>
  <si>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</si>
  <si>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</si>
  <si>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</si>
  <si>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</si>
  <si>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</si>
  <si>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</si>
  <si>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</si>
  <si>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</si>
  <si>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</si>
  <si>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</si>
  <si>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</si>
  <si>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</si>
  <si>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</si>
  <si>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</si>
  <si>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</si>
  <si>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</si>
  <si>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</si>
  <si>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</si>
  <si>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</si>
  <si>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</si>
  <si>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</si>
  <si>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</si>
  <si>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</si>
  <si>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</si>
  <si>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</si>
  <si>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</si>
  <si>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</si>
  <si>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</si>
  <si>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</si>
  <si>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</si>
  <si>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</si>
  <si>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</si>
  <si>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</si>
  <si>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</si>
  <si>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</si>
  <si>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</si>
  <si>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</si>
  <si>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</si>
  <si>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</si>
  <si>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</si>
  <si>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</si>
  <si>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</si>
  <si>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</si>
  <si>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</si>
  <si>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</si>
  <si>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</si>
  <si>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</si>
  <si>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</si>
  <si>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</si>
  <si>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</si>
  <si>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</si>
  <si>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</si>
  <si>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</si>
  <si>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</si>
  <si>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</si>
  <si>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</si>
  <si>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</si>
  <si>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</si>
  <si>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</si>
  <si>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</si>
  <si>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</si>
  <si>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</si>
  <si>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</si>
  <si>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</si>
  <si>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</si>
  <si>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</si>
  <si>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</si>
  <si>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</si>
  <si>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</si>
  <si>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</si>
  <si>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</si>
  <si>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</si>
  <si>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</si>
  <si>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</si>
  <si>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</si>
  <si>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</si>
  <si>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</si>
  <si>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</si>
  <si>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</si>
  <si>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</si>
  <si>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</si>
  <si>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</si>
  <si>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</si>
  <si>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</si>
  <si>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</si>
  <si>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</si>
  <si>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</si>
  <si>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</si>
  <si>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</si>
  <si>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</si>
  <si>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</si>
  <si>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</si>
  <si>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</si>
  <si>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</si>
  <si>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</si>
  <si>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</si>
  <si>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</si>
  <si>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</si>
  <si>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</si>
  <si>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</si>
  <si>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</si>
  <si>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</si>
  <si>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</si>
  <si>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</si>
  <si>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</si>
  <si>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</si>
  <si>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</si>
  <si>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</si>
  <si>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</si>
  <si>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</si>
  <si>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</si>
  <si>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</si>
  <si>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</si>
  <si>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</si>
  <si>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</si>
  <si>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</si>
  <si>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</si>
  <si>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</si>
  <si>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</si>
  <si>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</si>
  <si>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</si>
  <si>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</si>
  <si>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</si>
  <si>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</si>
  <si>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</si>
  <si>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</si>
  <si>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</si>
  <si>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</si>
  <si>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</si>
  <si>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</si>
  <si>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</si>
  <si>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</si>
  <si>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</si>
  <si>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</si>
  <si>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</si>
  <si>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</si>
  <si>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</si>
  <si>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</si>
  <si>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</si>
  <si>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</si>
  <si>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</si>
  <si>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</si>
  <si>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</si>
  <si>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</si>
  <si>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</si>
  <si>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</si>
  <si>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</si>
  <si>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</si>
  <si>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</si>
  <si>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</si>
  <si>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</si>
  <si>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</si>
  <si>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</si>
  <si>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</si>
  <si>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</si>
  <si>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</si>
  <si>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</si>
  <si>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</si>
  <si>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</si>
  <si>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</si>
  <si>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</si>
  <si>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</si>
  <si>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</si>
  <si>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</si>
  <si>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</si>
  <si>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</si>
  <si>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</si>
  <si>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</si>
  <si>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</si>
  <si>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</si>
  <si>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</si>
  <si>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</si>
  <si>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</si>
  <si>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</si>
  <si>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</si>
  <si>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</si>
  <si>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</si>
  <si>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</si>
  <si>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</si>
  <si>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</si>
  <si>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</si>
  <si>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</si>
  <si>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</si>
  <si>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</si>
  <si>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</si>
  <si>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</si>
  <si>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</si>
  <si>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</si>
  <si>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</si>
  <si>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</si>
  <si>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</si>
  <si>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</si>
  <si>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</si>
  <si>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</si>
  <si>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</si>
  <si>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</si>
  <si>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</si>
  <si>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</si>
  <si>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</si>
  <si>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</si>
  <si>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</si>
  <si>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</si>
  <si>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</si>
  <si>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</si>
  <si>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</si>
  <si>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</si>
  <si>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</si>
  <si>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</si>
  <si>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</si>
  <si>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</si>
  <si>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</si>
  <si>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</si>
  <si>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</si>
  <si>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</si>
  <si>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</si>
  <si>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</si>
  <si>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</si>
  <si>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</si>
  <si>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</si>
  <si>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</si>
  <si>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</si>
  <si>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</si>
  <si>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</si>
  <si>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</si>
  <si>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</si>
  <si>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</si>
  <si>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</si>
  <si>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</si>
  <si>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</si>
  <si>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</si>
  <si>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</si>
  <si>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</si>
  <si>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</si>
  <si>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</si>
  <si>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</si>
  <si>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</si>
  <si>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</si>
  <si>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</si>
  <si>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</si>
  <si>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</si>
  <si>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</si>
  <si>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</si>
  <si>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</si>
  <si>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</si>
  <si>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</si>
  <si>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</si>
  <si>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</si>
  <si>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</si>
  <si>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</si>
  <si>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</si>
  <si>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</si>
  <si>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</si>
  <si>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</si>
  <si>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</si>
  <si>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</si>
  <si>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</si>
  <si>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</si>
  <si>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</si>
  <si>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</si>
  <si>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</si>
  <si>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</si>
  <si>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</si>
  <si>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</si>
  <si>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</si>
  <si>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</si>
  <si>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</si>
  <si>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</si>
  <si>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</si>
  <si>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</si>
  <si>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</si>
  <si>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</si>
  <si>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</si>
  <si>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</si>
  <si>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</si>
  <si>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</si>
  <si>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</si>
  <si>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</si>
  <si>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</si>
  <si>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</si>
  <si>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</si>
  <si>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</si>
  <si>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</si>
  <si>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</si>
  <si>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</si>
  <si>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</si>
  <si>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</si>
  <si>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</si>
  <si>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</si>
  <si>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</si>
  <si>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</si>
  <si>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</si>
  <si>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</si>
  <si>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</si>
  <si>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</si>
  <si>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</si>
  <si>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</si>
  <si>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</si>
  <si>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</si>
  <si>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</si>
  <si>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</si>
  <si>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</si>
  <si>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</si>
  <si>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</si>
  <si>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</si>
  <si>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</si>
  <si>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</si>
  <si>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</si>
  <si>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</si>
  <si>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</si>
  <si>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</si>
  <si>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</si>
  <si>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</si>
  <si>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</si>
  <si>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</si>
  <si>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</si>
  <si>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</si>
  <si>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</si>
  <si>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</si>
  <si>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</si>
  <si>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</si>
  <si>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</si>
  <si>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</si>
  <si>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</si>
  <si>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</si>
  <si>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</si>
  <si>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</si>
  <si>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</si>
  <si>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</si>
  <si>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</si>
  <si>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</si>
  <si>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</si>
  <si>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</si>
  <si>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</si>
  <si>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</si>
  <si>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</si>
  <si>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</si>
  <si>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</si>
  <si>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</si>
  <si>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</si>
  <si>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</si>
  <si>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</si>
  <si>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</si>
  <si>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</si>
  <si>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</si>
  <si>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</si>
  <si>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</si>
  <si>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</si>
  <si>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</si>
  <si>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</si>
  <si>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</si>
  <si>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</si>
  <si>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</si>
  <si>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</si>
  <si>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</si>
  <si>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</si>
  <si>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</si>
  <si>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</si>
  <si>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</si>
  <si>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</si>
  <si>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</si>
  <si>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</si>
  <si>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</si>
  <si>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</si>
  <si>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</si>
  <si>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</si>
  <si>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</si>
  <si>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</si>
  <si>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</si>
  <si>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</si>
  <si>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</si>
  <si>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</si>
  <si>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</si>
  <si>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</si>
  <si>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</si>
  <si>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</si>
  <si>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</si>
  <si>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</si>
  <si>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</si>
  <si>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</si>
  <si>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</si>
  <si>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</si>
  <si>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</si>
  <si>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</si>
  <si>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</si>
  <si>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</si>
  <si>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</si>
  <si>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</si>
  <si>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</si>
  <si>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</si>
  <si>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</si>
  <si>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</si>
  <si>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</si>
  <si>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</si>
  <si>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</si>
  <si>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</si>
  <si>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</si>
  <si>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</si>
  <si>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</si>
  <si>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</si>
  <si>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</si>
  <si>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</si>
  <si>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</si>
  <si>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</si>
  <si>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</si>
  <si>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</si>
  <si>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</si>
  <si>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</si>
  <si>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</si>
  <si>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</si>
  <si>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</si>
  <si>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</si>
  <si>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</si>
  <si>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</si>
  <si>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</si>
  <si>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</si>
  <si>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</si>
  <si>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</si>
  <si>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</si>
  <si>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</si>
  <si>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</si>
  <si>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</si>
  <si>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</si>
  <si>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</si>
  <si>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</si>
  <si>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</si>
  <si>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</si>
  <si>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</si>
  <si>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</si>
  <si>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</si>
  <si>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</si>
  <si>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</si>
  <si>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</si>
  <si>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</si>
  <si>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</si>
  <si>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</si>
  <si>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</si>
  <si>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</si>
  <si>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</si>
  <si>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</si>
  <si>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</si>
  <si>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</si>
  <si>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</si>
  <si>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</si>
  <si>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</si>
  <si>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</si>
  <si>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</si>
  <si>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</si>
  <si>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</si>
  <si>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</si>
  <si>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</si>
  <si>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</si>
  <si>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</si>
  <si>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</si>
  <si>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</si>
  <si>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</si>
  <si>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</si>
  <si>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</si>
  <si>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</si>
  <si>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</si>
  <si>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</si>
  <si>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</si>
  <si>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</si>
  <si>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</si>
  <si>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</si>
  <si>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</si>
  <si>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</si>
  <si>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</si>
  <si>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</si>
  <si>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</si>
  <si>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</si>
  <si>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</si>
  <si>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</si>
  <si>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</si>
  <si>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</si>
  <si>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</si>
  <si>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</si>
  <si>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</si>
  <si>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</si>
  <si>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</si>
  <si>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</si>
  <si>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</si>
  <si>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</si>
  <si>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</si>
  <si>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</si>
  <si>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</si>
  <si>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</si>
  <si>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</si>
  <si>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</si>
  <si>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</si>
  <si>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</si>
  <si>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</si>
  <si>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</si>
  <si>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</si>
  <si>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</si>
  <si>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</si>
  <si>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</si>
  <si>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</si>
  <si>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</si>
  <si>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</si>
  <si>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</si>
  <si>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</si>
  <si>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</si>
  <si>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</si>
  <si>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</si>
  <si>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</si>
  <si>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</si>
  <si>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</si>
  <si>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</si>
  <si>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</si>
  <si>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</si>
  <si>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</si>
  <si>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</si>
  <si>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</si>
  <si>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</si>
  <si>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</si>
  <si>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</si>
  <si>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</si>
  <si>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</si>
  <si>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</si>
  <si>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</si>
  <si>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</si>
  <si>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</si>
  <si>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</si>
  <si>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</si>
  <si>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</si>
  <si>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</si>
  <si>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</si>
  <si>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</si>
  <si>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</si>
  <si>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</si>
  <si>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</si>
  <si>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</si>
  <si>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</si>
  <si>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</si>
  <si>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</si>
  <si>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</si>
  <si>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</si>
  <si>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</si>
  <si>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</si>
  <si>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</si>
  <si>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</si>
  <si>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</si>
  <si>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</si>
  <si>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</si>
  <si>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</si>
  <si>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</si>
  <si>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</si>
  <si>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</si>
  <si>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</si>
  <si>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</si>
  <si>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</si>
  <si>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</si>
  <si>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</si>
  <si>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</si>
  <si>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</si>
  <si>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</si>
  <si>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</si>
  <si>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</si>
  <si>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</si>
  <si>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</si>
  <si>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</si>
  <si>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</si>
  <si>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</si>
  <si>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</si>
  <si>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</si>
  <si>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</si>
  <si>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</si>
  <si>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</si>
  <si>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</si>
  <si>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</si>
  <si>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</si>
  <si>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</si>
  <si>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</si>
  <si>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</si>
  <si>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</si>
  <si>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</si>
  <si>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</si>
  <si>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</si>
  <si>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</si>
  <si>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</si>
  <si>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</si>
  <si>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</si>
  <si>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</si>
  <si>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</si>
  <si>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</si>
  <si>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</si>
  <si>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</si>
  <si>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</si>
  <si>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</si>
  <si>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</si>
  <si>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</si>
  <si>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</si>
  <si>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</si>
  <si>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</si>
  <si>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</si>
  <si>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</si>
  <si>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</si>
  <si>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</si>
  <si>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</si>
  <si>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</si>
  <si>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</si>
  <si>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</si>
  <si>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</si>
  <si>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</si>
  <si>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</si>
  <si>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</si>
  <si>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</si>
  <si>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</si>
  <si>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</si>
  <si>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</si>
  <si>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</si>
  <si>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</si>
  <si>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</si>
  <si>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</si>
  <si>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</si>
  <si>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</si>
  <si>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</si>
  <si>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</si>
  <si>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</si>
  <si>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</si>
  <si>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</si>
  <si>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</si>
  <si>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</si>
  <si>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</si>
  <si>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</si>
  <si>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</si>
  <si>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</si>
  <si>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</si>
  <si>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</si>
  <si>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</si>
  <si>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</si>
  <si>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</si>
  <si>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</si>
  <si>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</si>
  <si>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</si>
  <si>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</si>
  <si>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</si>
  <si>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</si>
  <si>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</si>
  <si>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</si>
  <si>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</si>
  <si>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</si>
  <si>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</si>
  <si>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</si>
  <si>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</si>
  <si>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</si>
  <si>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</si>
  <si>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</si>
  <si>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</si>
  <si>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</si>
  <si>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</si>
  <si>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</si>
  <si>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</si>
  <si>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</si>
  <si>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</si>
  <si>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</si>
  <si>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</si>
  <si>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</si>
  <si>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</si>
  <si>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</si>
  <si>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</si>
  <si>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</si>
  <si>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</si>
  <si>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</si>
  <si>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</si>
  <si>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</si>
  <si>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</si>
  <si>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</si>
  <si>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</si>
  <si>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</si>
  <si>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</si>
  <si>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</si>
  <si>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</si>
  <si>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</si>
  <si>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</si>
  <si>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</si>
  <si>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</si>
  <si>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</si>
  <si>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</si>
  <si>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</si>
  <si>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</si>
  <si>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</si>
  <si>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</si>
  <si>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</si>
  <si>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</si>
  <si>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</si>
  <si>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</si>
  <si>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</si>
  <si>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</si>
  <si>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</si>
  <si>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</si>
  <si>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</si>
  <si>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</si>
  <si>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</si>
  <si>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</si>
  <si>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</si>
  <si>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</si>
  <si>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</si>
  <si>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</si>
  <si>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</si>
  <si>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</si>
  <si>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</si>
  <si>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</si>
  <si>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</si>
  <si>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</si>
  <si>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</si>
  <si>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</si>
  <si>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</si>
  <si>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</si>
  <si>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</si>
  <si>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</si>
  <si>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</si>
  <si>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</si>
  <si>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</si>
  <si>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</si>
  <si>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</si>
  <si>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</si>
  <si>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</si>
  <si>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</si>
  <si>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</si>
  <si>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</si>
  <si>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</si>
  <si>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</si>
  <si>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</si>
  <si>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</si>
  <si>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</si>
  <si>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</si>
  <si>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</si>
  <si>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</si>
  <si>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</si>
  <si>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</si>
  <si>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</si>
  <si>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</si>
  <si>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</si>
  <si>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</si>
  <si>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</si>
  <si>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</si>
  <si>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</si>
  <si>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</si>
  <si>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</si>
  <si>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</si>
  <si>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</si>
  <si>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</si>
  <si>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</si>
  <si>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</si>
  <si>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</si>
  <si>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</si>
  <si>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</si>
  <si>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</si>
  <si>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</si>
  <si>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</si>
  <si>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</si>
  <si>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</si>
  <si>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</si>
  <si>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</si>
  <si>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</si>
  <si>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</si>
  <si>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</si>
  <si>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</si>
  <si>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</si>
  <si>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</si>
  <si>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</si>
  <si>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</si>
  <si>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</si>
  <si>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</si>
  <si>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</si>
  <si>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</si>
  <si>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</si>
  <si>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</si>
  <si>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</si>
  <si>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</si>
  <si>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</si>
  <si>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</si>
  <si>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</si>
  <si>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</si>
  <si>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</si>
  <si>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</si>
  <si>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</si>
  <si>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</si>
  <si>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</si>
  <si>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</si>
  <si>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</si>
  <si>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</si>
  <si>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</si>
  <si>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</si>
  <si>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</si>
  <si>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</si>
  <si>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</si>
  <si>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</si>
  <si>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</si>
  <si>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</si>
  <si>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</si>
  <si>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</si>
  <si>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</si>
  <si>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</si>
  <si>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</si>
  <si>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</si>
  <si>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</si>
  <si>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</si>
  <si>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</si>
  <si>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</si>
  <si>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</si>
  <si>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</si>
  <si>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</si>
  <si>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</si>
  <si>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</si>
  <si>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</si>
  <si>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</si>
  <si>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</si>
  <si>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</si>
  <si>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</si>
  <si>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</si>
  <si>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</si>
  <si>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</si>
  <si>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</si>
  <si>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</si>
  <si>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</si>
  <si>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</si>
  <si>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</si>
  <si>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</si>
  <si>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</si>
  <si>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</si>
  <si>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</si>
  <si>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</si>
  <si>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</si>
  <si>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</si>
  <si>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</si>
  <si>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</si>
  <si>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</si>
  <si>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</si>
  <si>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</si>
  <si>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</si>
  <si>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</si>
  <si>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</si>
  <si>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</si>
  <si>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</si>
  <si>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</si>
  <si>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</si>
  <si>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</si>
  <si>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</si>
  <si>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</si>
  <si>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</si>
  <si>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</si>
  <si>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</si>
  <si>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</si>
  <si>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</si>
  <si>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</si>
  <si>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</si>
  <si>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</si>
  <si>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</si>
  <si>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</si>
  <si>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</si>
  <si>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</si>
  <si>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</si>
  <si>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</si>
  <si>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</si>
  <si>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</si>
  <si>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</si>
  <si>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</si>
  <si>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</si>
  <si>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</si>
  <si>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</si>
  <si>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</si>
  <si>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</si>
  <si>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</si>
  <si>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</si>
  <si>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</si>
  <si>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</si>
  <si>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</si>
  <si>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</si>
  <si>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</si>
  <si>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</si>
  <si>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</si>
  <si>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</si>
  <si>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</si>
  <si>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</si>
  <si>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</si>
  <si>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</si>
  <si>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</si>
  <si>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</si>
  <si>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</si>
  <si>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</si>
  <si>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</si>
  <si>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</si>
  <si>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</si>
  <si>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</si>
  <si>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</si>
  <si>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</si>
  <si>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</si>
  <si>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</si>
  <si>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</si>
  <si>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</si>
  <si>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</si>
  <si>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</si>
  <si>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</si>
  <si>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</si>
  <si>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</si>
  <si>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</si>
  <si>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</si>
  <si>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</si>
  <si>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</si>
  <si>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</si>
  <si>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</si>
  <si>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</si>
  <si>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</si>
  <si>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</si>
  <si>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</si>
  <si>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</si>
  <si>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</si>
  <si>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</si>
  <si>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</si>
  <si>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</si>
  <si>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</si>
  <si>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</si>
  <si>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</si>
  <si>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</si>
  <si>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</si>
  <si>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</si>
  <si>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</si>
  <si>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</si>
  <si>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</si>
  <si>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</si>
  <si>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</si>
  <si>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</si>
  <si>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</si>
  <si>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</si>
  <si>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</si>
  <si>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</si>
  <si>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</si>
  <si>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</si>
  <si>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</si>
  <si>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</si>
  <si>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</si>
  <si>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</si>
  <si>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</si>
  <si>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</si>
  <si>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</si>
  <si>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</si>
  <si>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</si>
  <si>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</si>
  <si>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</si>
  <si>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</si>
  <si>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</si>
  <si>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</si>
  <si>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</si>
  <si>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</si>
  <si>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</si>
  <si>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</si>
  <si>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</si>
  <si>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</si>
  <si>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</si>
  <si>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</si>
  <si>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</si>
  <si>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</si>
  <si>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</si>
  <si>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</si>
  <si>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</si>
  <si>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</si>
  <si>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</si>
  <si>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</si>
  <si>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</si>
  <si>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</si>
  <si>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</si>
  <si>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</si>
  <si>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</si>
  <si>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</si>
  <si>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</si>
  <si>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</si>
  <si>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</si>
  <si>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</si>
  <si>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</si>
  <si>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</si>
  <si>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</si>
  <si>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</si>
  <si>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</si>
  <si>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</si>
  <si>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</si>
  <si>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</si>
  <si>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</si>
  <si>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</si>
  <si>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</si>
  <si>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</si>
  <si>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</si>
  <si>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</si>
  <si>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</si>
  <si>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</si>
  <si>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</si>
  <si>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</si>
  <si>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</si>
  <si>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</si>
  <si>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</si>
  <si>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</si>
  <si>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</si>
  <si>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</si>
  <si>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</si>
  <si>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</si>
  <si>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</si>
  <si>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</si>
  <si>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</si>
  <si>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</si>
  <si>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</si>
  <si>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</si>
  <si>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</si>
  <si>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</si>
  <si>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</si>
  <si>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</si>
  <si>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</si>
  <si>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</si>
  <si>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</si>
  <si>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</si>
  <si>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</si>
  <si>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</si>
  <si>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</si>
  <si>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</si>
  <si>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</si>
  <si>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</si>
  <si>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</si>
  <si>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</si>
  <si>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</si>
  <si>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</si>
  <si>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</si>
  <si>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</si>
  <si>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</si>
  <si>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</si>
  <si>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</si>
  <si>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</si>
  <si>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</si>
  <si>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</si>
  <si>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</si>
  <si>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</si>
  <si>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</si>
  <si>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</si>
  <si>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</si>
  <si>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</si>
  <si>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</si>
  <si>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</si>
  <si>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</si>
  <si>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</si>
  <si>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</si>
  <si>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</si>
  <si>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</si>
  <si>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</si>
  <si>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</si>
  <si>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</si>
  <si>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</si>
  <si>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</si>
  <si>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</si>
  <si>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</si>
  <si>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</si>
  <si>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</si>
  <si>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</si>
  <si>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</si>
  <si>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</si>
  <si>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</si>
  <si>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</si>
  <si>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</si>
  <si>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</si>
  <si>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</si>
  <si>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</si>
  <si>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</si>
  <si>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</si>
  <si>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</si>
  <si>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</si>
  <si>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</si>
  <si>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</si>
  <si>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</si>
  <si>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</si>
  <si>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</si>
  <si>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</si>
  <si>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</si>
  <si>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</si>
  <si>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</si>
  <si>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</si>
  <si>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</si>
  <si>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</si>
  <si>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</si>
  <si>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</si>
  <si>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</si>
  <si>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</si>
  <si>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</si>
  <si>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</si>
  <si>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</si>
  <si>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</si>
  <si>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</si>
  <si>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</si>
  <si>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</si>
  <si>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</si>
  <si>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</si>
  <si>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</si>
  <si>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</si>
  <si>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</si>
  <si>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</si>
  <si>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</si>
  <si>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</si>
  <si>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</si>
  <si>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</si>
  <si>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</si>
  <si>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</si>
  <si>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</si>
  <si>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</si>
  <si>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</si>
  <si>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</si>
  <si>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</si>
  <si>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</si>
  <si>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</si>
  <si>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</si>
  <si>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</si>
  <si>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</si>
  <si>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</si>
  <si>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</si>
  <si>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</si>
  <si>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</si>
  <si>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</si>
  <si>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</si>
  <si>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</si>
  <si>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</si>
  <si>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</si>
  <si>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</si>
  <si>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</si>
  <si>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</si>
  <si>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</si>
  <si>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</si>
  <si>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</si>
  <si>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</si>
  <si>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</si>
  <si>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</si>
  <si>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</si>
  <si>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</si>
  <si>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</si>
  <si>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</si>
  <si>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</si>
  <si>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</si>
  <si>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</si>
  <si>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</si>
  <si>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</si>
  <si>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</si>
  <si>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</si>
  <si>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</si>
  <si>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</si>
  <si>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</si>
  <si>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</si>
  <si>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</si>
  <si>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</si>
  <si>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</si>
  <si>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</si>
  <si>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</si>
  <si>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</si>
  <si>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</si>
  <si>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</si>
  <si>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</si>
  <si>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</si>
  <si>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</si>
  <si>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</si>
  <si>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</si>
  <si>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</si>
  <si>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</si>
  <si>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</si>
  <si>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</si>
  <si>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</si>
  <si>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</si>
  <si>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</si>
  <si>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</si>
  <si>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</si>
  <si>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</si>
  <si>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</si>
  <si>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</si>
  <si>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</si>
  <si>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</si>
  <si>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</si>
  <si>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</si>
  <si>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</si>
  <si>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</si>
  <si>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</si>
  <si>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</si>
  <si>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</si>
  <si>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</si>
  <si>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</si>
  <si>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</si>
  <si>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</si>
  <si>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</si>
  <si>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</si>
  <si>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</si>
  <si>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</si>
  <si>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</si>
  <si>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</si>
  <si>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</si>
  <si>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</si>
  <si>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</si>
  <si>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</si>
  <si>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</si>
  <si>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</si>
  <si>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</si>
  <si>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</si>
  <si>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</si>
  <si>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</si>
  <si>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</si>
  <si>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</si>
  <si>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</si>
  <si>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</si>
  <si>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</si>
  <si>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</si>
  <si>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</si>
  <si>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</si>
  <si>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</si>
  <si>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</si>
  <si>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</si>
  <si>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</si>
  <si>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</si>
  <si>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</si>
  <si>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</si>
  <si>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</si>
  <si>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</si>
  <si>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</si>
  <si>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</si>
  <si>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</si>
  <si>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</si>
  <si>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</si>
  <si>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</si>
  <si>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</si>
  <si>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</si>
  <si>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</si>
  <si>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</si>
  <si>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</si>
  <si>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</si>
  <si>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</si>
  <si>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</si>
  <si>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</si>
  <si>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</si>
  <si>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</si>
  <si>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</si>
  <si>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</si>
  <si>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</si>
  <si>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</si>
  <si>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</si>
  <si>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</si>
  <si>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</si>
  <si>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</si>
  <si>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</si>
  <si>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</si>
  <si>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</si>
  <si>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</si>
  <si>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</si>
  <si>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</si>
  <si>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</si>
  <si>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</si>
  <si>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</si>
  <si>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</si>
  <si>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</si>
  <si>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</si>
  <si>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</si>
  <si>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</si>
  <si>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</si>
  <si>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</si>
  <si>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</si>
  <si>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</si>
  <si>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</si>
  <si>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</si>
  <si>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</si>
  <si>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</si>
  <si>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</si>
  <si>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</si>
  <si>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</si>
  <si>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</si>
  <si>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</si>
  <si>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</si>
  <si>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</si>
  <si>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</si>
  <si>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</si>
  <si>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</si>
  <si>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</si>
  <si>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</si>
  <si>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</si>
  <si>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</si>
  <si>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</si>
  <si>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</si>
  <si>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</si>
  <si>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</si>
  <si>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</si>
  <si>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</si>
  <si>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</si>
  <si>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</si>
  <si>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</si>
  <si>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</si>
  <si>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</si>
  <si>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</si>
  <si>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</si>
  <si>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</si>
  <si>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</si>
  <si>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</si>
  <si>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</si>
  <si>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</si>
  <si>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</si>
  <si>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</si>
  <si>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</si>
  <si>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</si>
  <si>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</si>
  <si>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</si>
  <si>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</si>
  <si>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</si>
  <si>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</si>
  <si>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</si>
  <si>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</si>
  <si>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</si>
  <si>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</si>
  <si>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</si>
  <si>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</si>
  <si>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</si>
  <si>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</si>
  <si>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</si>
  <si>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</si>
  <si>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</si>
  <si>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</si>
  <si>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</si>
  <si>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</si>
  <si>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</si>
  <si>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</si>
  <si>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</si>
  <si>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</si>
  <si>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</si>
  <si>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</si>
  <si>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</si>
  <si>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</si>
  <si>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</si>
  <si>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</si>
  <si>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</si>
  <si>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</si>
  <si>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</si>
  <si>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</si>
  <si>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</si>
  <si>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</si>
  <si>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</si>
  <si>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</si>
  <si>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</si>
  <si>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</si>
  <si>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</si>
  <si>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</si>
  <si>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</si>
  <si>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</si>
  <si>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</si>
  <si>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</si>
  <si>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</si>
  <si>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</si>
  <si>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</si>
  <si>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</si>
  <si>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</si>
  <si>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</si>
  <si>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</si>
  <si>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</si>
  <si>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</si>
  <si>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</si>
  <si>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</si>
  <si>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</si>
  <si>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</si>
  <si>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</si>
  <si>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</si>
  <si>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</si>
  <si>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</si>
  <si>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</si>
  <si>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</si>
  <si>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</si>
  <si>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</si>
  <si>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</si>
  <si>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</si>
  <si>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</si>
  <si>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</si>
  <si>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</si>
  <si>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</si>
  <si>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</si>
  <si>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</si>
  <si>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</si>
  <si>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</si>
  <si>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</si>
  <si>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</si>
  <si>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</si>
  <si>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</si>
  <si>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</si>
  <si>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</si>
  <si>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</si>
  <si>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</si>
  <si>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</si>
  <si>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</si>
  <si>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</si>
  <si>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</si>
  <si>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</si>
  <si>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</si>
  <si>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</si>
  <si>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</si>
  <si>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</si>
  <si>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</si>
  <si>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</si>
  <si>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</si>
  <si>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</si>
  <si>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</si>
  <si>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</si>
  <si>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</si>
  <si>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</si>
  <si>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</si>
  <si>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</si>
  <si>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</si>
  <si>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</si>
  <si>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</si>
  <si>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</si>
  <si>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</si>
  <si>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</si>
  <si>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</si>
  <si>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</si>
  <si>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</si>
  <si>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</si>
  <si>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</si>
  <si>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</si>
  <si>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</si>
  <si>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</si>
  <si>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</si>
  <si>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</si>
  <si>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</si>
  <si>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</si>
  <si>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</si>
  <si>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</si>
  <si>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</si>
  <si>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</si>
  <si>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</si>
  <si>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</si>
  <si>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</si>
  <si>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</si>
  <si>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</si>
  <si>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</si>
  <si>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</si>
  <si>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</si>
  <si>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</si>
  <si>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</si>
  <si>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</si>
  <si>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</si>
  <si>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</si>
  <si>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</si>
  <si>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</si>
  <si>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</si>
  <si>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</si>
  <si>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</si>
  <si>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</si>
  <si>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</si>
  <si>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</si>
  <si>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</si>
  <si>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</si>
  <si>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</si>
  <si>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</si>
  <si>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</si>
  <si>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</si>
  <si>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</si>
  <si>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</si>
  <si>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</si>
  <si>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</si>
  <si>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</si>
  <si>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</si>
  <si>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</si>
  <si>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</si>
  <si>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</si>
  <si>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</si>
  <si>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</si>
  <si>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</si>
  <si>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</si>
  <si>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</si>
  <si>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</si>
  <si>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</si>
  <si>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</si>
  <si>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</si>
  <si>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</si>
  <si>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</si>
  <si>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</si>
  <si>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</si>
  <si>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</si>
  <si>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</si>
  <si>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</si>
  <si>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</si>
  <si>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</si>
  <si>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</si>
  <si>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</si>
  <si>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</si>
  <si>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</si>
  <si>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</si>
  <si>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</si>
  <si>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</si>
  <si>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</si>
  <si>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</si>
  <si>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</si>
  <si>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</si>
  <si>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</si>
  <si>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</si>
  <si>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</si>
  <si>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</si>
  <si>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</si>
  <si>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</si>
  <si>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</si>
  <si>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</si>
  <si>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</si>
  <si>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</si>
  <si>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</si>
  <si>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</si>
  <si>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</si>
  <si>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</si>
  <si>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</si>
  <si>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</si>
  <si>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</si>
  <si>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</si>
  <si>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</si>
  <si>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</si>
  <si>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</si>
  <si>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</si>
  <si>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</si>
  <si>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</si>
  <si>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</si>
  <si>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</si>
  <si>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</si>
  <si>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</si>
  <si>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</si>
  <si>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</si>
  <si>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</si>
  <si>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</si>
  <si>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</si>
  <si>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</si>
  <si>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</si>
  <si>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</si>
  <si>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</si>
  <si>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</si>
  <si>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</si>
  <si>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</si>
  <si>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</si>
  <si>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</si>
  <si>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</si>
  <si>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</si>
  <si>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</si>
  <si>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</si>
  <si>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</si>
  <si>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</si>
  <si>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</si>
  <si>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</si>
  <si>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</si>
  <si>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</si>
  <si>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</si>
  <si>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</si>
  <si>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</si>
  <si>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</si>
  <si>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</si>
  <si>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</si>
  <si>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</si>
  <si>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</si>
  <si>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</si>
  <si>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</si>
  <si>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</si>
  <si>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</si>
  <si>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</si>
  <si>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</si>
  <si>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</si>
  <si>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</si>
  <si>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</si>
  <si>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</si>
  <si>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</si>
  <si>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</si>
  <si>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</si>
  <si>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</si>
  <si>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</si>
  <si>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</si>
  <si>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</si>
  <si>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</si>
  <si>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</si>
  <si>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</si>
  <si>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</si>
  <si>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</si>
  <si>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</si>
  <si>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</si>
  <si>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</si>
  <si>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</si>
  <si>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</si>
  <si>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</si>
  <si>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</si>
  <si>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</si>
  <si>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</si>
  <si>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</si>
  <si>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</si>
  <si>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</si>
  <si>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</si>
  <si>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</si>
  <si>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</si>
  <si>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</si>
  <si>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</si>
  <si>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</si>
  <si>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</si>
  <si>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</si>
  <si>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</si>
  <si>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</si>
  <si>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</si>
  <si>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</si>
  <si>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</si>
  <si>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</si>
  <si>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</si>
  <si>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</si>
  <si>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</si>
  <si>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</si>
  <si>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</si>
  <si>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</si>
  <si>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</si>
  <si>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</si>
  <si>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</si>
  <si>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</si>
  <si>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</si>
  <si>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</si>
  <si>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</si>
  <si>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</si>
  <si>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</si>
  <si>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</si>
  <si>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</si>
  <si>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</si>
  <si>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</si>
  <si>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</si>
  <si>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</si>
  <si>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</si>
  <si>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</si>
  <si>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</si>
  <si>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</si>
  <si>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</si>
  <si>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</si>
  <si>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</si>
  <si>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</si>
  <si>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</si>
  <si>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</si>
  <si>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</si>
  <si>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</si>
  <si>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</si>
  <si>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</si>
  <si>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</si>
  <si>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</si>
  <si>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</si>
  <si>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</si>
  <si>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</si>
  <si>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</si>
  <si>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</si>
  <si>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</si>
  <si>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</si>
  <si>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</si>
  <si>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</si>
  <si>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</si>
  <si>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</si>
  <si>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</si>
  <si>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</si>
  <si>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</si>
  <si>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</si>
  <si>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</si>
  <si>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</si>
  <si>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</si>
  <si>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</si>
  <si>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</si>
  <si>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</si>
  <si>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</si>
  <si>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</si>
  <si>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</si>
  <si>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</si>
  <si>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</si>
  <si>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</si>
  <si>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</si>
  <si>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</si>
  <si>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</si>
  <si>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</si>
  <si>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</si>
  <si>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</si>
  <si>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</si>
  <si>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</si>
  <si>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</si>
  <si>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</si>
  <si>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</si>
  <si>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</si>
  <si>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</si>
  <si>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</si>
  <si>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</si>
  <si>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</si>
  <si>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</si>
  <si>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</si>
  <si>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</si>
  <si>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</si>
  <si>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</si>
  <si>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</si>
  <si>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</si>
  <si>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</si>
  <si>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</si>
  <si>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</si>
  <si>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</si>
  <si>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</si>
  <si>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</si>
  <si>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</si>
  <si>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</si>
  <si>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</si>
  <si>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</si>
  <si>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</si>
  <si>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</si>
  <si>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</si>
  <si>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</si>
  <si>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</si>
  <si>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</si>
  <si>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</si>
  <si>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</si>
  <si>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</si>
  <si>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</si>
  <si>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</si>
  <si>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</si>
  <si>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</si>
  <si>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</si>
  <si>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</si>
  <si>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</si>
  <si>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</si>
  <si>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</si>
  <si>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</si>
  <si>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</si>
  <si>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</si>
  <si>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</si>
  <si>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</si>
  <si>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</si>
  <si>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</si>
  <si>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</si>
  <si>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</si>
  <si>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</si>
  <si>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</si>
  <si>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</si>
  <si>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</si>
  <si>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</si>
  <si>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</si>
  <si>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</si>
  <si>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</si>
  <si>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</si>
  <si>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</si>
  <si>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</si>
  <si>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</si>
  <si>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</si>
  <si>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</si>
  <si>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</si>
  <si>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</si>
  <si>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</si>
  <si>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</si>
  <si>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</si>
  <si>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</si>
  <si>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</si>
  <si>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</si>
  <si>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</si>
  <si>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</si>
  <si>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</si>
  <si>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</si>
  <si>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</si>
  <si>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</si>
  <si>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</si>
  <si>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</si>
  <si>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</si>
  <si>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</si>
  <si>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</si>
  <si>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</si>
  <si>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</si>
  <si>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</si>
  <si>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</si>
  <si>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</si>
  <si>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</si>
  <si>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</si>
  <si>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</si>
  <si>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</si>
  <si>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</si>
  <si>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</si>
  <si>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</si>
  <si>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</si>
  <si>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</si>
  <si>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</si>
  <si>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</si>
  <si>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</si>
  <si>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</si>
  <si>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</si>
  <si>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</si>
  <si>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</si>
  <si>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</si>
  <si>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</si>
  <si>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</si>
  <si>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</si>
  <si>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</si>
  <si>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</si>
  <si>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</si>
  <si>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</si>
  <si>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</si>
  <si>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</si>
  <si>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</si>
  <si>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</si>
  <si>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</si>
  <si>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</si>
  <si>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</si>
  <si>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</si>
  <si>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</si>
  <si>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</si>
  <si>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</si>
  <si>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</si>
  <si>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</si>
  <si>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</si>
  <si>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</si>
  <si>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</si>
  <si>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</si>
  <si>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</si>
  <si>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</si>
  <si>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</si>
  <si>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</si>
  <si>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</si>
  <si>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</si>
  <si>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</si>
  <si>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</si>
  <si>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</si>
  <si>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</si>
  <si>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</si>
  <si>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</si>
  <si>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</si>
  <si>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</si>
  <si>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</si>
  <si>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</si>
  <si>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</si>
  <si>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</si>
  <si>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</si>
  <si>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</si>
  <si>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</si>
  <si>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</si>
  <si>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</si>
  <si>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</si>
  <si>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</si>
  <si>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</si>
  <si>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</si>
  <si>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</si>
  <si>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</si>
  <si>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</si>
  <si>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</si>
  <si>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</si>
  <si>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</si>
  <si>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</si>
  <si>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</si>
  <si>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</si>
  <si>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</si>
  <si>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</si>
  <si>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</si>
  <si>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</si>
  <si>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</si>
  <si>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</si>
  <si>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</si>
  <si>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</si>
  <si>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</si>
  <si>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</si>
  <si>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</si>
  <si>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</si>
  <si>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</si>
  <si>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</si>
  <si>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</si>
  <si>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</si>
  <si>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</si>
  <si>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</si>
  <si>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</si>
  <si>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</si>
  <si>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</si>
  <si>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</si>
  <si>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</si>
  <si>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</si>
  <si>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</si>
  <si>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</si>
  <si>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</si>
  <si>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</si>
  <si>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</si>
  <si>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</si>
  <si>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</si>
  <si>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</si>
  <si>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</si>
  <si>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</si>
  <si>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</si>
  <si>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</si>
  <si>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</si>
  <si>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</si>
  <si>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</si>
  <si>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</si>
  <si>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</si>
  <si>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</si>
  <si>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</si>
  <si>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</si>
  <si>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</si>
  <si>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</si>
  <si>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</si>
  <si>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</si>
  <si>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</si>
  <si>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</si>
  <si>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</si>
  <si>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</si>
  <si>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</si>
  <si>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</si>
  <si>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</si>
  <si>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</si>
  <si>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</si>
  <si>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</si>
  <si>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</si>
  <si>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</si>
  <si>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</si>
  <si>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</si>
  <si>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</si>
  <si>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</si>
  <si>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</si>
  <si>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</si>
  <si>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</si>
  <si>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</si>
  <si>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</si>
  <si>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</si>
  <si>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</si>
  <si>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</si>
  <si>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</si>
  <si>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</si>
  <si>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</si>
  <si>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</si>
  <si>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</si>
  <si>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</si>
  <si>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</si>
  <si>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</si>
  <si>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</si>
  <si>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</si>
  <si>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</si>
  <si>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</si>
  <si>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</si>
  <si>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</si>
  <si>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</si>
  <si>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</si>
  <si>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</si>
  <si>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</si>
  <si>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</si>
  <si>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</si>
  <si>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</si>
  <si>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</si>
  <si>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</si>
  <si>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</si>
  <si>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</si>
  <si>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</si>
  <si>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</si>
  <si>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</si>
  <si>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</si>
  <si>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</si>
  <si>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</si>
  <si>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</si>
  <si>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</si>
  <si>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</si>
  <si>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</si>
  <si>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</si>
  <si>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</si>
  <si>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</si>
  <si>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</si>
  <si>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</si>
  <si>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</si>
  <si>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</si>
  <si>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</si>
  <si>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</si>
  <si>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</si>
  <si>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</si>
  <si>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</si>
  <si>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</si>
  <si>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</si>
  <si>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</si>
  <si>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</si>
  <si>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</si>
  <si>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</si>
  <si>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</si>
  <si>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</si>
  <si>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</si>
  <si>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</si>
  <si>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</si>
  <si>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</si>
  <si>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</si>
  <si>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</si>
  <si>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</si>
  <si>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</si>
  <si>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</si>
  <si>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</si>
  <si>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</si>
  <si>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</si>
  <si>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</si>
  <si>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</si>
  <si>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</si>
  <si>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</si>
  <si>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</si>
  <si>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</si>
  <si>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</si>
  <si>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</si>
  <si>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</si>
  <si>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</si>
  <si>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</si>
  <si>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</si>
  <si>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</si>
  <si>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</si>
  <si>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</si>
  <si>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</si>
  <si>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</si>
  <si>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</si>
  <si>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</si>
  <si>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</si>
  <si>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</si>
  <si>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</si>
  <si>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</si>
  <si>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</si>
  <si>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</si>
  <si>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</si>
  <si>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</si>
  <si>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</si>
  <si>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</si>
  <si>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</si>
  <si>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</si>
  <si>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</si>
  <si>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</si>
  <si>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</si>
  <si>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</si>
  <si>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</si>
  <si>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</si>
  <si>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</si>
  <si>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</si>
  <si>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</si>
  <si>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</si>
  <si>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</si>
  <si>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</si>
  <si>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</si>
  <si>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</si>
  <si>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</si>
  <si>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</si>
  <si>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</si>
  <si>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</si>
  <si>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</si>
  <si>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</si>
  <si>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</si>
  <si>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</si>
  <si>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</si>
  <si>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</si>
  <si>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</si>
  <si>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</si>
  <si>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</si>
  <si>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</si>
  <si>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</si>
  <si>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</si>
  <si>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</si>
  <si>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</si>
  <si>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</si>
  <si>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</si>
  <si>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</si>
  <si>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</si>
  <si>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</si>
  <si>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</si>
  <si>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</si>
  <si>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</si>
  <si>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</si>
  <si>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</si>
  <si>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</si>
  <si>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</si>
  <si>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</si>
  <si>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</si>
  <si>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</si>
  <si>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</si>
  <si>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</si>
  <si>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</si>
  <si>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</si>
  <si>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</si>
  <si>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</si>
  <si>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</si>
  <si>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</si>
  <si>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</si>
  <si>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</si>
  <si>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</si>
  <si>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</si>
  <si>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</si>
  <si>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</si>
  <si>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</si>
  <si>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</si>
  <si>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</si>
  <si>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</si>
  <si>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</si>
  <si>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</si>
  <si>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</si>
  <si>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</si>
  <si>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</si>
  <si>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</si>
  <si>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</si>
  <si>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</si>
  <si>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</si>
  <si>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</si>
  <si>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</si>
  <si>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</si>
  <si>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</si>
  <si>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</si>
  <si>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</si>
  <si>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</si>
  <si>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</si>
  <si>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</si>
  <si>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</si>
  <si>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</si>
  <si>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</si>
  <si>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</si>
  <si>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</si>
  <si>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</si>
  <si>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</si>
  <si>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</si>
  <si>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</si>
  <si>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</si>
  <si>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</si>
  <si>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</si>
  <si>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</si>
  <si>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</si>
  <si>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</si>
  <si>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</si>
  <si>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</si>
  <si>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</si>
  <si>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</si>
  <si>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</si>
  <si>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</si>
  <si>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</si>
  <si>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</si>
  <si>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</si>
  <si>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</si>
  <si>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</si>
  <si>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</si>
  <si>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</si>
  <si>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</si>
  <si>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</si>
  <si>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</si>
  <si>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</si>
  <si>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</si>
  <si>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</si>
  <si>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</si>
  <si>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</si>
  <si>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</si>
  <si>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</si>
  <si>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</si>
  <si>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</si>
  <si>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</si>
  <si>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</si>
  <si>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</si>
  <si>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</si>
  <si>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</si>
  <si>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</si>
  <si>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</si>
  <si>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</si>
  <si>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</si>
  <si>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</si>
  <si>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</si>
  <si>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</si>
  <si>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</si>
  <si>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</si>
  <si>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</si>
  <si>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</si>
  <si>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</si>
  <si>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</si>
  <si>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</si>
  <si>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</si>
  <si>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</si>
  <si>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</si>
  <si>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</si>
  <si>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</si>
  <si>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</si>
  <si>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</si>
  <si>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</si>
  <si>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</si>
  <si>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</si>
  <si>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</si>
  <si>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</si>
  <si>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</si>
  <si>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</si>
  <si>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</si>
  <si>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</si>
  <si>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</si>
  <si>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</si>
  <si>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</si>
  <si>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</si>
  <si>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</si>
  <si>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</si>
  <si>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</si>
  <si>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</si>
  <si>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</si>
  <si>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</si>
  <si>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</si>
  <si>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</si>
  <si>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</si>
  <si>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</si>
  <si>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</si>
  <si>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</si>
  <si>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</si>
  <si>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</si>
  <si>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</si>
  <si>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</si>
  <si>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</si>
  <si>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</si>
  <si>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</si>
  <si>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</si>
  <si>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</si>
  <si>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</si>
  <si>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</si>
  <si>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</si>
  <si>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</si>
  <si>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</si>
  <si>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</si>
  <si>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</si>
  <si>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</si>
  <si>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</si>
  <si>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</si>
  <si>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</si>
  <si>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</si>
  <si>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</si>
  <si>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</si>
  <si>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</si>
  <si>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</si>
  <si>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</si>
  <si>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</si>
  <si>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</si>
  <si>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</si>
  <si>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</si>
  <si>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</si>
  <si>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</si>
  <si>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</si>
  <si>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</si>
  <si>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</si>
  <si>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</si>
  <si>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</si>
  <si>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</si>
  <si>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</si>
  <si>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</si>
  <si>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</si>
  <si>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</si>
  <si>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</si>
  <si>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</si>
  <si>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</si>
  <si>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</si>
  <si>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</si>
  <si>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</si>
  <si>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</si>
  <si>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</si>
  <si>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</si>
  <si>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</si>
  <si>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</si>
  <si>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</si>
  <si>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</si>
  <si>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</si>
  <si>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</si>
  <si>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</si>
  <si>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</si>
  <si>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</si>
  <si>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</si>
  <si>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</si>
  <si>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</si>
  <si>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</si>
  <si>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</si>
  <si>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</si>
  <si>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</si>
  <si>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</si>
  <si>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</si>
  <si>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</si>
  <si>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</si>
  <si>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</si>
  <si>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</si>
  <si>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</si>
  <si>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</si>
  <si>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</si>
  <si>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</si>
  <si>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</si>
  <si>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</si>
  <si>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</si>
  <si>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</si>
  <si>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</si>
  <si>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</si>
  <si>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</si>
  <si>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</si>
  <si>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</si>
  <si>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</si>
  <si>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</si>
  <si>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</si>
  <si>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</si>
  <si>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</si>
  <si>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</si>
  <si>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</si>
  <si>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</si>
  <si>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</si>
  <si>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</si>
  <si>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</si>
  <si>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</si>
  <si>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</si>
  <si>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</si>
  <si>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</si>
  <si>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</si>
  <si>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</si>
  <si>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</si>
  <si>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</si>
  <si>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</si>
  <si>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</si>
  <si>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</si>
  <si>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</si>
  <si>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</si>
  <si>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</si>
  <si>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</si>
  <si>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</si>
  <si>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</si>
  <si>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</si>
  <si>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</si>
  <si>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</si>
  <si>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</si>
  <si>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</si>
  <si>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</si>
  <si>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</si>
  <si>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</si>
  <si>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</si>
  <si>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</si>
  <si>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</si>
  <si>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</si>
  <si>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</si>
  <si>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</si>
  <si>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</si>
  <si>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</si>
  <si>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</si>
  <si>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</si>
  <si>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</si>
  <si>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</si>
  <si>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</si>
  <si>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</si>
  <si>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</si>
  <si>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</si>
  <si>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</si>
  <si>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</si>
  <si>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</si>
  <si>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</si>
  <si>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</si>
  <si>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</si>
  <si>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</si>
  <si>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</si>
  <si>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</si>
  <si>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</si>
  <si>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</si>
  <si>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</si>
  <si>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</si>
  <si>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</si>
  <si>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</si>
  <si>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</si>
  <si>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</si>
  <si>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</si>
  <si>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</si>
  <si>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</si>
  <si>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</si>
  <si>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</si>
  <si>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</si>
  <si>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</si>
  <si>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</si>
  <si>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</si>
  <si>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</si>
  <si>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</si>
  <si>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</si>
  <si>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</si>
  <si>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</si>
  <si>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</si>
  <si>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</si>
  <si>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</si>
  <si>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</si>
  <si>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</si>
  <si>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</si>
  <si>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</si>
  <si>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</si>
  <si>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</si>
  <si>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</si>
  <si>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</si>
  <si>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</si>
  <si>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</si>
  <si>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</si>
  <si>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</si>
  <si>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</si>
  <si>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</si>
  <si>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</si>
  <si>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</si>
  <si>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</si>
  <si>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</si>
  <si>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</si>
  <si>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</si>
  <si>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</si>
  <si>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</si>
  <si>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</si>
  <si>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</si>
  <si>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</si>
  <si>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</si>
  <si>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</si>
  <si>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</si>
  <si>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</si>
  <si>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</si>
  <si>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</si>
  <si>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</si>
  <si>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</si>
  <si>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</si>
  <si>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</si>
  <si>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</si>
  <si>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</si>
  <si>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</si>
  <si>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</si>
  <si>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</si>
  <si>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</si>
  <si>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</si>
  <si>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</si>
  <si>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</si>
  <si>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</si>
  <si>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</si>
  <si>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</si>
  <si>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</si>
  <si>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</si>
  <si>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</si>
  <si>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</si>
  <si>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</si>
  <si>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</si>
  <si>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</si>
  <si>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</si>
  <si>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</si>
  <si>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</si>
  <si>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</si>
  <si>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</si>
  <si>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</si>
  <si>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</si>
  <si>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</si>
  <si>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</si>
  <si>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</si>
  <si>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</si>
  <si>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</si>
  <si>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</si>
  <si>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</si>
  <si>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</si>
  <si>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</si>
  <si>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</si>
  <si>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</si>
  <si>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</si>
  <si>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</si>
  <si>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</si>
  <si>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</si>
  <si>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</si>
  <si>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</si>
  <si>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</si>
  <si>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</si>
  <si>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</si>
  <si>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</si>
  <si>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</si>
  <si>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</si>
  <si>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</si>
  <si>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</si>
  <si>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</si>
  <si>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</si>
  <si>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</si>
  <si>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</si>
  <si>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</si>
  <si>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</si>
  <si>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</si>
  <si>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</si>
  <si>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</si>
  <si>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</si>
  <si>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</si>
  <si>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</si>
  <si>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</si>
  <si>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</si>
  <si>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</si>
  <si>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</si>
  <si>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</si>
  <si>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</si>
  <si>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</si>
  <si>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</si>
  <si>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</si>
  <si>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</si>
  <si>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</si>
  <si>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</si>
  <si>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</si>
  <si>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</si>
  <si>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</si>
  <si>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</si>
  <si>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</si>
  <si>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</si>
  <si>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</si>
  <si>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</si>
  <si>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</si>
  <si>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</si>
  <si>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</si>
  <si>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</si>
  <si>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</si>
  <si>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</si>
  <si>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</si>
  <si>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</si>
  <si>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</si>
  <si>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</si>
  <si>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</si>
  <si>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</si>
  <si>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</si>
  <si>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</si>
  <si>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</si>
  <si>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</si>
  <si>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</si>
  <si>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</si>
  <si>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</si>
  <si>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</si>
  <si>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</si>
  <si>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</si>
  <si>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</si>
  <si>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</si>
  <si>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</si>
  <si>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</si>
  <si>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</si>
  <si>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</si>
  <si>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</si>
  <si>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</si>
  <si>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</si>
  <si>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</si>
  <si>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</si>
  <si>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</si>
  <si>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</si>
  <si>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</si>
  <si>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</si>
  <si>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</si>
  <si>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</si>
  <si>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</si>
  <si>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</si>
  <si>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</si>
  <si>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</si>
  <si>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</si>
  <si>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</si>
  <si>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</si>
  <si>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</si>
  <si>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</si>
  <si>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</si>
  <si>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</si>
  <si>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</si>
  <si>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</si>
  <si>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</si>
  <si>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</si>
  <si>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</si>
  <si>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</si>
  <si>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</si>
  <si>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</si>
  <si>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</si>
  <si>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</si>
  <si>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</si>
  <si>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</si>
  <si>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</si>
  <si>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</si>
  <si>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</si>
  <si>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</si>
  <si>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</si>
  <si>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</si>
  <si>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</si>
  <si>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</si>
  <si>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</si>
  <si>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</si>
  <si>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</si>
  <si>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</si>
  <si>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</si>
  <si>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</si>
  <si>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</si>
  <si>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</si>
  <si>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</si>
  <si>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</si>
  <si>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</si>
  <si>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</si>
  <si>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</si>
  <si>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</si>
  <si>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</si>
  <si>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</si>
  <si>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</si>
  <si>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</si>
  <si>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</si>
  <si>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</si>
  <si>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</si>
  <si>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</si>
  <si>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</si>
  <si>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</si>
  <si>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</si>
  <si>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</si>
  <si>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</si>
  <si>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</si>
  <si>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</si>
  <si>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</si>
  <si>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</si>
  <si>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</si>
  <si>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</si>
  <si>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</si>
  <si>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</si>
  <si>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</si>
  <si>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</si>
  <si>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</si>
  <si>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</si>
  <si>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</si>
  <si>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</si>
  <si>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</si>
  <si>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</si>
  <si>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</si>
  <si>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</si>
  <si>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</si>
  <si>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</si>
  <si>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</si>
  <si>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</si>
  <si>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</si>
  <si>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</si>
  <si>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</si>
  <si>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</si>
  <si>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</si>
  <si>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</si>
  <si>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</si>
  <si>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</si>
  <si>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</si>
  <si>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</si>
  <si>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</si>
  <si>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</si>
  <si>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</si>
  <si>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</si>
  <si>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</si>
  <si>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</si>
  <si>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</si>
  <si>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</si>
  <si>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</si>
  <si>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</si>
  <si>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</si>
  <si>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</si>
  <si>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</si>
  <si>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</si>
  <si>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</si>
  <si>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</si>
  <si>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</si>
  <si>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</si>
  <si>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</si>
  <si>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</si>
  <si>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</si>
  <si>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</si>
  <si>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</si>
  <si>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</si>
  <si>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</si>
  <si>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</si>
  <si>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</si>
  <si>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</si>
  <si>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</si>
  <si>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</si>
  <si>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</si>
  <si>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</si>
  <si>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</si>
  <si>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</si>
  <si>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</si>
  <si>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</si>
  <si>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</si>
  <si>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</si>
  <si>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</si>
  <si>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</si>
  <si>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</si>
  <si>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</si>
  <si>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</si>
  <si>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</si>
  <si>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</si>
  <si>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</si>
  <si>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</si>
  <si>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</si>
  <si>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</si>
  <si>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</si>
  <si>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</si>
  <si>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</si>
  <si>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</si>
  <si>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</si>
  <si>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</si>
  <si>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</si>
  <si>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</si>
  <si>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</si>
  <si>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</si>
  <si>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</si>
  <si>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</si>
  <si>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</si>
  <si>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</si>
  <si>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</si>
  <si>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</si>
  <si>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</si>
  <si>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</si>
  <si>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</si>
  <si>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</si>
  <si>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</si>
  <si>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</si>
  <si>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</si>
  <si>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</si>
  <si>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</si>
  <si>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</si>
  <si>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</si>
  <si>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</si>
  <si>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</si>
  <si>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</si>
  <si>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</si>
  <si>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</si>
  <si>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</si>
  <si>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</si>
  <si>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</si>
  <si>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</si>
  <si>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</si>
  <si>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</si>
  <si>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</si>
  <si>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</si>
  <si>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</si>
  <si>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</si>
  <si>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</si>
  <si>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</si>
  <si>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</si>
  <si>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</si>
  <si>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</si>
  <si>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</si>
  <si>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</si>
  <si>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</si>
  <si>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</si>
  <si>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</si>
  <si>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</si>
  <si>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</si>
  <si>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</si>
  <si>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</si>
  <si>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</si>
  <si>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</si>
  <si>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</si>
  <si>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</si>
  <si>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</si>
  <si>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</si>
  <si>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</si>
  <si>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</si>
  <si>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</si>
  <si>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</si>
  <si>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</si>
  <si>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</si>
  <si>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</si>
  <si>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</si>
  <si>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</si>
  <si>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</si>
  <si>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</si>
  <si>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</si>
  <si>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</si>
  <si>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</si>
  <si>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</si>
  <si>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</si>
  <si>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</si>
  <si>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</si>
  <si>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</si>
  <si>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</si>
  <si>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</si>
  <si>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</si>
  <si>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</si>
  <si>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</si>
  <si>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</si>
  <si>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</si>
  <si>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</si>
  <si>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</si>
  <si>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</si>
  <si>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</si>
  <si>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</si>
  <si>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</si>
  <si>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</si>
  <si>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</si>
  <si>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</si>
  <si>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</si>
  <si>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</si>
  <si>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</si>
  <si>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</si>
  <si>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</si>
  <si>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</si>
  <si>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</si>
  <si>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</si>
  <si>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</si>
  <si>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</si>
  <si>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</si>
  <si>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</si>
  <si>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</si>
  <si>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</si>
  <si>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</si>
  <si>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</si>
  <si>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</si>
  <si>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</si>
  <si>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</si>
  <si>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</si>
  <si>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</si>
  <si>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</si>
  <si>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</si>
  <si>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</si>
  <si>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</si>
  <si>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</si>
  <si>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</si>
  <si>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</si>
  <si>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</si>
  <si>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</si>
  <si>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</si>
  <si>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</si>
  <si>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</si>
  <si>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</si>
  <si>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</si>
  <si>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</si>
  <si>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</si>
  <si>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</si>
  <si>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</si>
  <si>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</si>
  <si>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</si>
  <si>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</si>
  <si>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</si>
  <si>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</si>
  <si>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</si>
  <si>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</si>
  <si>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</si>
  <si>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</si>
  <si>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</si>
  <si>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</si>
  <si>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</si>
  <si>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</si>
  <si>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</si>
  <si>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</si>
  <si>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</si>
  <si>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</si>
  <si>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</si>
  <si>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</si>
  <si>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</si>
  <si>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</si>
  <si>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</si>
  <si>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</si>
  <si>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</si>
  <si>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</si>
  <si>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</si>
  <si>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</si>
  <si>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</si>
  <si>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</si>
  <si>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</si>
  <si>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</si>
  <si>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</si>
  <si>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</si>
  <si>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</si>
  <si>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</si>
  <si>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</si>
  <si>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</si>
  <si>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</si>
  <si>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</si>
  <si>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</si>
  <si>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</si>
  <si>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</si>
  <si>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</si>
  <si>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</si>
  <si>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</si>
  <si>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</si>
  <si>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</si>
  <si>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</si>
  <si>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</si>
  <si>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</si>
  <si>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</si>
  <si>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</si>
  <si>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</si>
  <si>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</si>
  <si>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</si>
  <si>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</si>
  <si>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</si>
  <si>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</si>
  <si>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</si>
  <si>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</si>
  <si>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</si>
  <si>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</si>
  <si>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</si>
  <si>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</si>
  <si>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</si>
  <si>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</si>
  <si>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</si>
  <si>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</si>
  <si>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</si>
  <si>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</si>
  <si>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</si>
  <si>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</si>
  <si>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</si>
  <si>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</si>
  <si>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</si>
  <si>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</si>
  <si>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</si>
  <si>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</si>
  <si>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</si>
  <si>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</si>
  <si>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</si>
  <si>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</si>
  <si>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</si>
  <si>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</si>
  <si>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</si>
  <si>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</si>
  <si>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</si>
  <si>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</si>
  <si>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</si>
  <si>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</si>
  <si>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</si>
  <si>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</si>
  <si>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</si>
  <si>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</si>
  <si>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</si>
  <si>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</si>
  <si>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</si>
  <si>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</si>
  <si>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</si>
  <si>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</si>
  <si>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</si>
  <si>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</si>
  <si>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</si>
  <si>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</si>
  <si>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</si>
  <si>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</si>
  <si>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</si>
  <si>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</si>
  <si>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</si>
  <si>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</si>
  <si>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</si>
  <si>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</si>
  <si>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</si>
  <si>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</si>
  <si>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</si>
  <si>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</si>
  <si>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</si>
  <si>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</si>
  <si>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</si>
  <si>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</si>
  <si>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</si>
  <si>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</si>
  <si>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</si>
  <si>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</si>
  <si>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</si>
  <si>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</si>
  <si>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</si>
  <si>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</si>
  <si>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</si>
  <si>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</si>
  <si>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</si>
  <si>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</si>
  <si>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</si>
  <si>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</si>
  <si>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</si>
  <si>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</si>
  <si>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</si>
  <si>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</si>
  <si>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</si>
  <si>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</si>
  <si>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</si>
  <si>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</si>
  <si>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</si>
  <si>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</si>
  <si>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</si>
  <si>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</si>
  <si>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</si>
  <si>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</si>
  <si>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</si>
  <si>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</si>
  <si>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</si>
  <si>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</si>
  <si>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</si>
  <si>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</si>
  <si>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</si>
  <si>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</si>
  <si>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</si>
  <si>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</si>
  <si>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</si>
  <si>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</si>
  <si>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</si>
  <si>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</si>
  <si>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</si>
  <si>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</si>
  <si>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</si>
  <si>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</si>
  <si>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</si>
  <si>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</si>
  <si>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</si>
  <si>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</si>
  <si>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</si>
  <si>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</si>
  <si>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</si>
  <si>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</si>
  <si>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</si>
  <si>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</si>
  <si>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</si>
  <si>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</si>
  <si>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</si>
  <si>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</si>
  <si>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</si>
  <si>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</si>
  <si>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</si>
  <si>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</si>
  <si>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</si>
  <si>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</si>
  <si>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</si>
  <si>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</si>
  <si>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</si>
  <si>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</si>
  <si>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</si>
  <si>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</si>
  <si>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</si>
  <si>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</si>
  <si>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</si>
  <si>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</si>
  <si>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</si>
  <si>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</si>
  <si>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</si>
  <si>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</si>
  <si>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</si>
  <si>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</si>
  <si>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</si>
  <si>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</si>
  <si>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</si>
  <si>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</si>
  <si>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</si>
  <si>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</si>
  <si>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</si>
  <si>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</si>
  <si>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</si>
  <si>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</si>
  <si>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</si>
  <si>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</si>
  <si>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</si>
  <si>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</si>
  <si>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</si>
  <si>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</si>
  <si>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</si>
  <si>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</si>
  <si>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</si>
  <si>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</si>
  <si>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</si>
  <si>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</si>
  <si>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</si>
  <si>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</si>
  <si>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</si>
  <si>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</si>
  <si>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</si>
  <si>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</si>
  <si>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</si>
  <si>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</si>
  <si>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</si>
  <si>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</si>
  <si>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</si>
  <si>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</si>
  <si>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</si>
  <si>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</si>
  <si>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</si>
  <si>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</si>
  <si>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</si>
  <si>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</si>
  <si>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</si>
  <si>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</si>
  <si>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</si>
  <si>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</si>
  <si>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</si>
  <si>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</si>
  <si>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</si>
  <si>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</si>
  <si>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</si>
  <si>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</si>
  <si>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</si>
  <si>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</si>
  <si>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</si>
  <si>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</si>
  <si>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</si>
  <si>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</si>
  <si>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</si>
  <si>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</si>
  <si>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</si>
  <si>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</si>
  <si>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</si>
  <si>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</si>
  <si>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</si>
  <si>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</si>
  <si>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</si>
  <si>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</si>
  <si>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</si>
  <si>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</si>
  <si>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</si>
  <si>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</si>
  <si>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</si>
  <si>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</si>
  <si>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</si>
  <si>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</si>
  <si>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</si>
  <si>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</si>
  <si>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</si>
  <si>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</si>
  <si>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</si>
  <si>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</si>
  <si>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</si>
  <si>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</si>
  <si>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</si>
  <si>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</si>
  <si>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</si>
  <si>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</si>
  <si>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</si>
  <si>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</si>
  <si>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</si>
  <si>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</si>
  <si>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</si>
  <si>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</si>
  <si>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</si>
  <si>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</si>
  <si>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</si>
  <si>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</si>
  <si>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</si>
  <si>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</si>
  <si>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</si>
  <si>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</si>
  <si>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</si>
  <si>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</si>
  <si>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</si>
  <si>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</si>
  <si>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</si>
  <si>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</si>
  <si>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</si>
  <si>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</si>
  <si>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</si>
  <si>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</si>
  <si>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</si>
  <si>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</si>
  <si>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</si>
  <si>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</si>
  <si>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</si>
  <si>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</si>
  <si>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</si>
  <si>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</si>
  <si>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</si>
  <si>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</si>
  <si>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</si>
  <si>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</si>
  <si>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</si>
  <si>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</si>
  <si>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</si>
  <si>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</si>
  <si>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</si>
  <si>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</si>
  <si>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</si>
  <si>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</si>
  <si>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</si>
  <si>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</si>
  <si>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</si>
  <si>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</si>
  <si>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</si>
  <si>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</si>
  <si>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</si>
  <si>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</si>
  <si>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</si>
  <si>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</si>
  <si>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</si>
  <si>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</si>
  <si>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</si>
  <si>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</si>
  <si>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</si>
  <si>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</si>
  <si>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</si>
  <si>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</si>
  <si>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</si>
  <si>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</si>
  <si>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</si>
  <si>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</si>
  <si>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</si>
  <si>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</si>
  <si>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</si>
  <si>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</si>
  <si>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</si>
  <si>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</si>
  <si>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</si>
  <si>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</si>
  <si>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</si>
  <si>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</si>
  <si>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</si>
  <si>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</si>
  <si>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</si>
  <si>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</si>
  <si>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</si>
  <si>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</si>
  <si>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</si>
  <si>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</si>
  <si>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</si>
  <si>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</si>
  <si>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</si>
  <si>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</si>
  <si>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</si>
  <si>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</si>
  <si>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</si>
  <si>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</si>
  <si>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</si>
  <si>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</si>
  <si>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</si>
  <si>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</si>
  <si>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</si>
  <si>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</si>
  <si>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</si>
  <si>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</si>
  <si>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</si>
  <si>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</si>
  <si>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</si>
  <si>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</si>
  <si>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</si>
  <si>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</si>
  <si>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</si>
  <si>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</si>
  <si>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</si>
  <si>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</si>
  <si>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</si>
  <si>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</si>
  <si>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</si>
  <si>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</si>
  <si>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</si>
  <si>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</si>
  <si>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</si>
  <si>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</si>
  <si>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</si>
  <si>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</si>
  <si>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</si>
  <si>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</si>
  <si>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</si>
  <si>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</si>
  <si>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</si>
  <si>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</si>
  <si>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</si>
  <si>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</si>
  <si>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</si>
  <si>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</si>
  <si>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</si>
  <si>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</si>
  <si>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</si>
  <si>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</si>
  <si>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</si>
  <si>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</si>
  <si>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</si>
  <si>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</si>
  <si>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</si>
  <si>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</si>
  <si>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</si>
  <si>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</si>
  <si>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</si>
  <si>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</si>
  <si>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</si>
  <si>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</si>
  <si>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</si>
  <si>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</si>
  <si>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</si>
  <si>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</si>
  <si>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</si>
  <si>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</si>
  <si>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</si>
  <si>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</si>
  <si>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</si>
  <si>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</si>
  <si>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</si>
  <si>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</si>
  <si>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</si>
  <si>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</si>
  <si>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</si>
  <si>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</si>
  <si>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</si>
  <si>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</si>
  <si>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</si>
  <si>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</si>
  <si>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</si>
  <si>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</si>
  <si>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</si>
  <si>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</si>
  <si>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</si>
  <si>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</si>
  <si>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</si>
  <si>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</si>
  <si>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</si>
  <si>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</si>
  <si>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</si>
  <si>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</si>
  <si>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</si>
  <si>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</si>
  <si>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</si>
  <si>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</si>
  <si>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</si>
  <si>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</si>
  <si>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</si>
  <si>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</si>
  <si>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</si>
  <si>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</si>
  <si>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</si>
  <si>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</si>
  <si>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</si>
  <si>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</si>
  <si>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</si>
  <si>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</si>
  <si>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</si>
  <si>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</si>
  <si>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</si>
  <si>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</si>
  <si>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</si>
  <si>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</si>
  <si>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</si>
  <si>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</si>
  <si>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</si>
  <si>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</si>
  <si>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</si>
  <si>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</si>
  <si>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</si>
  <si>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</si>
  <si>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</si>
  <si>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</si>
  <si>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</si>
  <si>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</si>
  <si>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</si>
  <si>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</si>
  <si>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</si>
  <si>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</si>
  <si>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</si>
  <si>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</si>
  <si>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</si>
  <si>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</si>
  <si>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</si>
  <si>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</si>
  <si>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</si>
  <si>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</si>
  <si>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</si>
  <si>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</si>
  <si>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</si>
  <si>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</si>
  <si>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</si>
  <si>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</si>
  <si>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</si>
  <si>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</si>
  <si>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</si>
  <si>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</si>
  <si>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</si>
  <si>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</si>
  <si>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</si>
  <si>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</si>
  <si>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</si>
  <si>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</si>
  <si>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</si>
  <si>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</si>
  <si>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</si>
  <si>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</si>
  <si>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</si>
  <si>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</si>
  <si>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</si>
  <si>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</si>
  <si>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</si>
  <si>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</si>
  <si>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</si>
  <si>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</si>
  <si>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</si>
  <si>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</si>
  <si>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</si>
  <si>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</si>
  <si>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</si>
  <si>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</si>
  <si>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</si>
  <si>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</si>
  <si>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</si>
  <si>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</si>
  <si>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</si>
  <si>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</si>
  <si>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</si>
  <si>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</si>
  <si>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</si>
  <si>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</si>
  <si>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</si>
  <si>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</si>
  <si>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</si>
  <si>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</si>
  <si>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</si>
  <si>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</si>
  <si>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</si>
  <si>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</si>
  <si>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</si>
  <si>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</si>
  <si>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</si>
  <si>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</si>
  <si>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</si>
  <si>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</si>
  <si>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</si>
  <si>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</si>
  <si>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</si>
  <si>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</si>
  <si>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</si>
  <si>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</si>
  <si>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</si>
  <si>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</si>
  <si>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</si>
  <si>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</si>
  <si>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</si>
  <si>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</si>
  <si>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</si>
  <si>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</si>
  <si>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</si>
  <si>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</si>
  <si>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</si>
  <si>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</si>
  <si>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</si>
  <si>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</si>
  <si>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</si>
  <si>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</si>
  <si>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</si>
  <si>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</si>
  <si>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</si>
  <si>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</si>
  <si>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</si>
  <si>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</si>
  <si>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</si>
  <si>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</si>
  <si>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</si>
  <si>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</si>
  <si>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</si>
  <si>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</si>
  <si>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</si>
  <si>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</si>
  <si>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</si>
  <si>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</si>
  <si>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</si>
  <si>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</si>
  <si>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</si>
  <si>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</si>
  <si>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</si>
  <si>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</si>
  <si>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</si>
  <si>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</si>
  <si>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</si>
  <si>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</si>
  <si>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</si>
  <si>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</si>
  <si>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</si>
  <si>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</si>
  <si>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</si>
  <si>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</si>
  <si>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</si>
  <si>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</si>
  <si>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</si>
  <si>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</si>
  <si>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</si>
  <si>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</si>
  <si>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</si>
  <si>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</si>
  <si>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</si>
  <si>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</si>
  <si>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</si>
  <si>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</si>
  <si>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</si>
  <si>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</si>
  <si>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</si>
  <si>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</si>
  <si>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</si>
  <si>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</si>
  <si>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</si>
  <si>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</si>
  <si>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</si>
  <si>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</si>
  <si>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</si>
  <si>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</si>
  <si>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</si>
  <si>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</si>
  <si>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</si>
  <si>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</si>
  <si>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</si>
  <si>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</si>
  <si>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</si>
  <si>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</si>
  <si>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</si>
  <si>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</si>
  <si>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</si>
  <si>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</si>
  <si>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</si>
  <si>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</si>
  <si>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</si>
  <si>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</si>
  <si>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</si>
  <si>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</si>
  <si>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</si>
  <si>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</si>
  <si>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</si>
  <si>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</si>
  <si>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</si>
  <si>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</si>
  <si>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</si>
  <si>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</si>
  <si>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</si>
  <si>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</si>
  <si>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</si>
  <si>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</si>
  <si>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</si>
  <si>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</si>
  <si>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</si>
  <si>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</si>
  <si>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</si>
  <si>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</si>
  <si>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</si>
  <si>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</si>
  <si>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</si>
  <si>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</si>
  <si>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</si>
  <si>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</si>
  <si>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</si>
  <si>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</si>
  <si>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</si>
  <si>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</si>
  <si>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</si>
  <si>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</si>
  <si>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</si>
  <si>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</si>
  <si>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</si>
  <si>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</si>
  <si>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</si>
  <si>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</si>
  <si>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</si>
  <si>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</si>
  <si>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</si>
  <si>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</si>
  <si>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</si>
  <si>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</si>
  <si>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</si>
  <si>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</si>
  <si>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</si>
  <si>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</si>
  <si>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</si>
  <si>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</si>
  <si>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</si>
  <si>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</si>
  <si>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</si>
  <si>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</si>
  <si>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</si>
  <si>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</si>
  <si>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</si>
  <si>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</si>
  <si>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</si>
  <si>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</si>
  <si>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</si>
  <si>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</si>
  <si>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</si>
  <si>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</si>
  <si>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</si>
  <si>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</si>
  <si>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</si>
  <si>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</si>
  <si>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</si>
  <si>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</si>
  <si>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</si>
  <si>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</si>
  <si>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</si>
  <si>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</si>
  <si>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</si>
  <si>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</si>
  <si>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</si>
  <si>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</si>
  <si>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</si>
  <si>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</si>
  <si>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</si>
  <si>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</si>
  <si>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</si>
  <si>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</si>
  <si>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</si>
  <si>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</si>
  <si>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</si>
  <si>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</si>
  <si>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</si>
  <si>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</si>
  <si>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</si>
  <si>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</si>
  <si>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</si>
  <si>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</si>
  <si>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</si>
  <si>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</si>
  <si>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</si>
  <si>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</si>
  <si>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</si>
  <si>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</si>
  <si>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</si>
  <si>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</si>
  <si>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</si>
  <si>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</si>
  <si>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</si>
  <si>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</si>
  <si>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</si>
  <si>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</si>
  <si>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</si>
  <si>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</si>
  <si>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</si>
  <si>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</si>
  <si>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</si>
  <si>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</si>
  <si>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</si>
  <si>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</si>
  <si>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</si>
  <si>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</si>
  <si>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</si>
  <si>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</si>
  <si>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</si>
  <si>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</si>
  <si>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</si>
  <si>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</si>
  <si>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</si>
  <si>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</si>
  <si>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</si>
  <si>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</si>
  <si>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</si>
  <si>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</si>
  <si>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</si>
  <si>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</si>
  <si>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</si>
  <si>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</si>
  <si>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</si>
  <si>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</si>
  <si>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</si>
  <si>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</si>
  <si>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</si>
  <si>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</si>
  <si>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</si>
  <si>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</si>
  <si>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</si>
  <si>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</si>
  <si>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</si>
  <si>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</si>
  <si>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</si>
  <si>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</si>
  <si>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</si>
  <si>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</si>
  <si>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</si>
  <si>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</si>
  <si>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</si>
  <si>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</si>
  <si>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</si>
  <si>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</si>
  <si>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</si>
  <si>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</si>
  <si>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</si>
  <si>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</si>
  <si>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</si>
  <si>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</si>
  <si>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</si>
  <si>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</si>
  <si>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</si>
  <si>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</si>
  <si>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</si>
  <si>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</si>
  <si>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</si>
  <si>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</si>
  <si>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</si>
  <si>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</si>
  <si>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</si>
  <si>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</si>
  <si>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</si>
  <si>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</si>
  <si>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</si>
  <si>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</si>
  <si>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</si>
  <si>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</si>
  <si>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</si>
  <si>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</si>
  <si>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</si>
  <si>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</si>
  <si>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</si>
  <si>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</si>
  <si>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</si>
  <si>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</si>
  <si>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</si>
  <si>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</si>
  <si>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</si>
  <si>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</si>
  <si>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</si>
  <si>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</si>
  <si>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</si>
  <si>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</si>
  <si>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</si>
  <si>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</si>
  <si>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</si>
  <si>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</si>
  <si>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</si>
  <si>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</si>
  <si>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</si>
  <si>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</si>
  <si>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</si>
  <si>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</si>
  <si>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</si>
  <si>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</si>
  <si>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</si>
  <si>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</si>
  <si>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</si>
  <si>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</si>
  <si>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</si>
  <si>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</si>
  <si>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</si>
  <si>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</si>
  <si>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</si>
  <si>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</si>
  <si>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</si>
  <si>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</si>
  <si>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</si>
  <si>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</si>
  <si>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</si>
  <si>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</si>
  <si>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</si>
  <si>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</si>
  <si>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</si>
  <si>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</si>
  <si>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</si>
  <si>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</si>
  <si>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</si>
  <si>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</si>
  <si>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</si>
  <si>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</si>
  <si>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</si>
  <si>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</si>
  <si>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</si>
  <si>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</si>
  <si>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</si>
  <si>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</si>
  <si>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</si>
  <si>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</si>
  <si>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</si>
  <si>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</si>
  <si>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</si>
  <si>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</si>
  <si>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</si>
  <si>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</si>
  <si>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</si>
  <si>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</si>
  <si>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</si>
  <si>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</si>
  <si>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</si>
  <si>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</si>
  <si>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</si>
  <si>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</si>
  <si>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</si>
  <si>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</si>
  <si>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</si>
  <si>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</si>
  <si>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</si>
  <si>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</si>
  <si>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</si>
  <si>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</si>
  <si>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</si>
  <si>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</si>
  <si>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</si>
  <si>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</si>
  <si>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</si>
  <si>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</si>
  <si>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</si>
  <si>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</si>
  <si>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</si>
  <si>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</si>
  <si>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</si>
  <si>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</si>
  <si>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</si>
  <si>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</si>
  <si>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</si>
  <si>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</si>
  <si>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</si>
  <si>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</si>
  <si>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</si>
  <si>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</si>
  <si>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</si>
  <si>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</si>
  <si>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</si>
  <si>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</si>
  <si>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</si>
  <si>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</si>
  <si>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</si>
  <si>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</si>
  <si>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</si>
  <si>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</si>
  <si>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</si>
  <si>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</si>
  <si>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</si>
  <si>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</si>
  <si>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</si>
  <si>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</si>
  <si>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</si>
  <si>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</si>
  <si>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</si>
  <si>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</si>
  <si>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</si>
  <si>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</si>
  <si>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</si>
  <si>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</si>
  <si>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</si>
  <si>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</si>
  <si>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</si>
  <si>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</si>
  <si>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</si>
  <si>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</si>
  <si>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</si>
  <si>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</si>
  <si>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</si>
  <si>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</si>
  <si>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</si>
  <si>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</si>
  <si>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</si>
  <si>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</si>
  <si>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</si>
  <si>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</si>
  <si>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</si>
  <si>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</si>
  <si>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</si>
  <si>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</si>
  <si>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</si>
  <si>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</si>
  <si>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</si>
  <si>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</si>
  <si>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</si>
  <si>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</si>
  <si>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</si>
  <si>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</si>
  <si>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</si>
  <si>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</si>
  <si>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</si>
  <si>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</si>
  <si>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</si>
  <si>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</si>
  <si>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</si>
  <si>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</si>
  <si>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</si>
  <si>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</si>
  <si>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</si>
  <si>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</si>
  <si>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</si>
  <si>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</si>
  <si>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</si>
  <si>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</si>
  <si>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</si>
  <si>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</si>
  <si>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</si>
  <si>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</si>
  <si>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</si>
  <si>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</si>
  <si>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</si>
  <si>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</si>
  <si>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</si>
  <si>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</si>
  <si>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</si>
  <si>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</si>
  <si>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</si>
  <si>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</si>
  <si>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</si>
  <si>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</si>
  <si>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</si>
  <si>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</si>
  <si>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</si>
  <si>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</si>
  <si>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</si>
  <si>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</si>
  <si>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</si>
  <si>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</si>
  <si>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</si>
  <si>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</si>
  <si>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</si>
  <si>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</si>
  <si>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</si>
  <si>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</si>
  <si>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</si>
  <si>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</si>
  <si>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</si>
  <si>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</si>
  <si>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</si>
  <si>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</si>
  <si>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</si>
  <si>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</si>
  <si>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</si>
  <si>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</si>
  <si>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</si>
  <si>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</si>
  <si>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</si>
  <si>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</si>
  <si>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</si>
  <si>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</si>
  <si>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</si>
  <si>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</si>
  <si>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</si>
  <si>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</si>
  <si>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</si>
  <si>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</si>
  <si>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</si>
  <si>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</si>
  <si>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</si>
  <si>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</si>
  <si>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</si>
  <si>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</si>
  <si>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</si>
  <si>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</si>
  <si>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</si>
  <si>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</si>
  <si>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</si>
  <si>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</si>
  <si>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</si>
  <si>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</si>
  <si>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</si>
  <si>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</si>
  <si>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</si>
  <si>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</si>
  <si>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</si>
  <si>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</si>
  <si>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</si>
  <si>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</si>
  <si>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</si>
  <si>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</si>
  <si>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</si>
  <si>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</si>
  <si>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</si>
  <si>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</si>
  <si>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</si>
  <si>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</si>
  <si>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</si>
  <si>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</si>
  <si>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</si>
  <si>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</si>
  <si>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</si>
  <si>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</si>
  <si>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</si>
  <si>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</si>
  <si>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</si>
  <si>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</si>
  <si>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</si>
  <si>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</si>
  <si>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</si>
  <si>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</si>
  <si>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</si>
  <si>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</si>
  <si>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</si>
  <si>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</si>
  <si>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</si>
  <si>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</si>
  <si>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</si>
  <si>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</si>
  <si>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</si>
  <si>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</si>
  <si>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</si>
  <si>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</si>
  <si>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</si>
  <si>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</si>
  <si>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</si>
  <si>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</si>
  <si>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</si>
  <si>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</si>
  <si>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</si>
  <si>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</si>
  <si>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</si>
  <si>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</si>
  <si>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</si>
  <si>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</si>
  <si>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</si>
  <si>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</si>
  <si>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</si>
  <si>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</si>
  <si>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</si>
  <si>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</si>
  <si>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</si>
  <si>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</si>
  <si>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</si>
  <si>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</si>
  <si>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</si>
  <si>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</si>
  <si>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</si>
  <si>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</si>
  <si>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</si>
  <si>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</si>
  <si>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</si>
  <si>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</si>
  <si>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</si>
  <si>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</si>
  <si>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</si>
  <si>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</si>
  <si>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</si>
  <si>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</si>
  <si>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</si>
  <si>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</si>
  <si>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</si>
  <si>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</si>
  <si>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</si>
  <si>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</si>
  <si>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</si>
  <si>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</si>
  <si>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</si>
  <si>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</si>
  <si>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</si>
  <si>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</si>
  <si>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</si>
  <si>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</si>
  <si>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</si>
  <si>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</si>
  <si>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</si>
  <si>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</si>
  <si>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</si>
  <si>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</si>
  <si>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</si>
  <si>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</si>
  <si>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</si>
  <si>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</si>
  <si>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</si>
  <si>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</si>
  <si>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</si>
  <si>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</si>
  <si>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</si>
  <si>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</si>
  <si>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</si>
  <si>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</si>
  <si>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</si>
  <si>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</si>
  <si>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</si>
  <si>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</si>
  <si>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</si>
  <si>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</si>
  <si>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</si>
  <si>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</si>
  <si>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</si>
  <si>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</si>
  <si>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</si>
  <si>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</si>
  <si>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</si>
  <si>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</si>
  <si>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</si>
  <si>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</si>
  <si>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</si>
  <si>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</si>
  <si>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</si>
  <si>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</si>
  <si>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</si>
  <si>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</si>
  <si>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</si>
  <si>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</si>
  <si>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</si>
  <si>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</si>
  <si>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</si>
  <si>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</si>
  <si>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</si>
  <si>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</si>
  <si>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</si>
  <si>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</si>
  <si>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</si>
  <si>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</si>
  <si>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</si>
  <si>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</si>
  <si>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</si>
  <si>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</si>
  <si>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</si>
  <si>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</si>
  <si>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</si>
  <si>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</si>
  <si>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</si>
  <si>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</si>
  <si>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</si>
  <si>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</si>
  <si>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</si>
  <si>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</si>
  <si>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</si>
  <si>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</si>
  <si>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</si>
  <si>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</si>
  <si>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</si>
  <si>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</si>
  <si>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</si>
  <si>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</si>
  <si>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</si>
  <si>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</si>
  <si>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</si>
  <si>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</si>
  <si>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</si>
  <si>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</si>
  <si>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</si>
  <si>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</si>
  <si>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</si>
  <si>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</si>
  <si>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</si>
  <si>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</si>
  <si>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</si>
  <si>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</si>
  <si>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</si>
  <si>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</si>
  <si>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</si>
  <si>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</si>
  <si>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</si>
  <si>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</si>
  <si>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</si>
  <si>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</si>
  <si>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</si>
  <si>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</si>
  <si>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</si>
  <si>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</si>
  <si>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</si>
  <si>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</si>
  <si>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</si>
  <si>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</si>
  <si>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</si>
  <si>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</si>
  <si>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</si>
  <si>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</si>
  <si>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</si>
  <si>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</si>
  <si>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</si>
  <si>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</si>
  <si>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</si>
  <si>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</si>
  <si>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</si>
  <si>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</si>
  <si>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</si>
  <si>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</si>
  <si>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</si>
  <si>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</si>
  <si>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</si>
  <si>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</si>
  <si>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</si>
  <si>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</si>
  <si>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</si>
  <si>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</si>
  <si>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</si>
  <si>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</si>
  <si>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</si>
  <si>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</si>
  <si>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</si>
  <si>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</si>
  <si>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</si>
  <si>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</si>
  <si>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</si>
  <si>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</si>
  <si>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</si>
  <si>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</si>
  <si>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</si>
  <si>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</si>
  <si>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</si>
  <si>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</si>
  <si>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</si>
  <si>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</si>
  <si>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</si>
  <si>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</si>
  <si>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</si>
  <si>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</si>
  <si>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</si>
  <si>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</si>
  <si>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</si>
  <si>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</si>
  <si>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</si>
  <si>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</si>
  <si>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</si>
  <si>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</si>
  <si>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</si>
  <si>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</si>
  <si>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</si>
  <si>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</si>
  <si>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</si>
  <si>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</si>
  <si>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</si>
  <si>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</si>
  <si>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</si>
  <si>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</si>
  <si>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</si>
  <si>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</si>
  <si>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</si>
  <si>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</si>
  <si>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</si>
  <si>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</si>
  <si>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</si>
  <si>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</si>
  <si>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</si>
  <si>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</si>
  <si>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</si>
  <si>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</si>
  <si>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</si>
  <si>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</si>
  <si>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</si>
  <si>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</si>
  <si>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</si>
  <si>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</si>
  <si>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</si>
  <si>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</si>
  <si>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</si>
  <si>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</si>
  <si>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</si>
  <si>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</si>
  <si>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</si>
  <si>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</si>
  <si>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</si>
  <si>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</si>
  <si>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</si>
  <si>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</si>
  <si>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</si>
  <si>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</si>
  <si>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</si>
  <si>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</si>
  <si>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</si>
  <si>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</si>
  <si>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</si>
  <si>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</si>
  <si>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</si>
  <si>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</si>
  <si>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</si>
  <si>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</si>
  <si>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</si>
  <si>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</si>
  <si>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</si>
  <si>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</si>
  <si>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</si>
  <si>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</si>
  <si>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</si>
  <si>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</si>
  <si>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</si>
  <si>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</si>
  <si>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</si>
  <si>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</si>
  <si>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</si>
  <si>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</si>
  <si>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</si>
  <si>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</si>
  <si>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</si>
  <si>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</si>
  <si>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</si>
  <si>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</si>
  <si>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</si>
  <si>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</si>
  <si>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</si>
  <si>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</si>
  <si>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</si>
  <si>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</si>
  <si>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</si>
  <si>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</si>
  <si>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</si>
  <si>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</si>
  <si>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</si>
  <si>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</si>
  <si>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</si>
  <si>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</si>
  <si>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</si>
  <si>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</si>
  <si>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</si>
  <si>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</si>
  <si>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</si>
  <si>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</si>
  <si>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</si>
  <si>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</si>
  <si>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</si>
  <si>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</si>
  <si>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</si>
  <si>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</si>
  <si>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</si>
  <si>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</si>
  <si>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</si>
  <si>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</si>
  <si>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</si>
  <si>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</si>
  <si>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</si>
  <si>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</si>
  <si>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</si>
  <si>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</si>
  <si>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</si>
  <si>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</si>
  <si>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</si>
  <si>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</si>
  <si>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</si>
  <si>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</si>
  <si>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</si>
  <si>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</si>
  <si>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</si>
  <si>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</si>
  <si>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</si>
  <si>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</si>
  <si>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</si>
  <si>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</si>
  <si>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</si>
  <si>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</si>
  <si>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</si>
  <si>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</si>
  <si>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</si>
  <si>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</si>
  <si>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</si>
  <si>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</si>
  <si>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</si>
  <si>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</si>
  <si>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</si>
  <si>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</si>
  <si>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</si>
  <si>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</si>
  <si>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</si>
  <si>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</si>
  <si>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</si>
  <si>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</si>
  <si>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</si>
  <si>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</si>
  <si>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</si>
  <si>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</si>
  <si>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</si>
  <si>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</si>
  <si>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</si>
  <si>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</si>
  <si>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</si>
  <si>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</si>
  <si>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</si>
  <si>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</si>
  <si>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</si>
  <si>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</si>
  <si>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</si>
  <si>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</si>
  <si>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</si>
  <si>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</si>
  <si>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</si>
  <si>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</si>
  <si>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</si>
  <si>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</si>
  <si>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</si>
  <si>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</si>
  <si>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</si>
  <si>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</si>
  <si>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</si>
  <si>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</si>
  <si>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</si>
  <si>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</si>
  <si>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</si>
  <si>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</si>
  <si>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</si>
  <si>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</si>
  <si>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</si>
  <si>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</si>
  <si>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</si>
  <si>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</si>
  <si>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</si>
  <si>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</si>
  <si>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</si>
  <si>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</si>
  <si>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</si>
  <si>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</si>
  <si>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</si>
  <si>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</si>
  <si>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</si>
  <si>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</si>
  <si>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</si>
  <si>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</si>
  <si>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</si>
  <si>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</si>
  <si>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</si>
  <si>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</si>
  <si>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</si>
  <si>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</si>
  <si>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</si>
  <si>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</si>
  <si>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</si>
  <si>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</si>
  <si>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</si>
  <si>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</si>
  <si>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</si>
  <si>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</si>
  <si>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</si>
  <si>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</si>
  <si>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</si>
  <si>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</si>
  <si>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</si>
  <si>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</si>
  <si>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</si>
  <si>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</si>
  <si>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</si>
  <si>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</si>
  <si>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</si>
  <si>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</si>
  <si>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</si>
  <si>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</si>
  <si>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</si>
  <si>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</si>
  <si>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</si>
  <si>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</si>
  <si>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</si>
  <si>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</si>
  <si>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</si>
  <si>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</si>
  <si>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</si>
  <si>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</si>
  <si>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</si>
  <si>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</si>
  <si>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</si>
  <si>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</si>
  <si>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</si>
  <si>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</si>
  <si>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</si>
  <si>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</si>
  <si>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</si>
  <si>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</si>
  <si>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</si>
  <si>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</si>
  <si>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</si>
  <si>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</si>
  <si>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</si>
  <si>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</si>
  <si>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</si>
  <si>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</si>
  <si>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</si>
  <si>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</si>
  <si>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</si>
  <si>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</si>
  <si>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</si>
  <si>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</si>
  <si>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</si>
  <si>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</si>
  <si>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</si>
  <si>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</si>
  <si>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</si>
  <si>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</si>
  <si>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</si>
  <si>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</si>
  <si>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</si>
  <si>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</si>
  <si>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</si>
  <si>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</si>
  <si>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</si>
  <si>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</si>
  <si>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</si>
  <si>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</si>
  <si>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</si>
  <si>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</si>
  <si>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</si>
  <si>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</si>
  <si>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</si>
  <si>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</si>
  <si>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</si>
  <si>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</si>
  <si>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</si>
  <si>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</si>
  <si>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</si>
  <si>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</si>
  <si>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</si>
  <si>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</si>
  <si>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</si>
  <si>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</si>
  <si>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</si>
  <si>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</si>
  <si>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</si>
  <si>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</si>
  <si>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</si>
  <si>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</si>
  <si>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</si>
  <si>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</si>
  <si>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</si>
  <si>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</si>
  <si>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</si>
  <si>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</si>
  <si>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</si>
  <si>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</si>
  <si>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</si>
  <si>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</si>
  <si>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</si>
  <si>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</si>
  <si>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</si>
  <si>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</si>
  <si>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</si>
  <si>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</si>
  <si>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</si>
  <si>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</si>
  <si>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</si>
  <si>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</si>
  <si>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</si>
  <si>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</si>
  <si>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</si>
  <si>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</si>
  <si>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</si>
  <si>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</si>
  <si>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</si>
  <si>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</si>
  <si>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</si>
  <si>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</si>
  <si>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</si>
  <si>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</si>
  <si>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</si>
  <si>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</si>
  <si>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</si>
  <si>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</si>
  <si>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</si>
  <si>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</si>
  <si>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</si>
  <si>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</si>
  <si>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</si>
  <si>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</si>
  <si>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</si>
  <si>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</si>
  <si>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</si>
  <si>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</si>
  <si>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</si>
  <si>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</si>
  <si>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</si>
  <si>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</si>
  <si>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</si>
  <si>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</si>
  <si>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</si>
  <si>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</si>
  <si>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</si>
  <si>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</si>
  <si>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</si>
  <si>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</si>
  <si>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</si>
  <si>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</si>
  <si>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</si>
  <si>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</si>
  <si>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</si>
  <si>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</si>
  <si>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</si>
  <si>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</si>
  <si>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</si>
  <si>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</si>
  <si>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</si>
  <si>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</si>
  <si>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</si>
  <si>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</si>
  <si>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</si>
  <si>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</si>
  <si>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</si>
  <si>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</si>
  <si>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</si>
  <si>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</si>
  <si>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</si>
  <si>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</si>
  <si>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</si>
  <si>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</si>
  <si>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</si>
  <si>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</si>
  <si>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</si>
  <si>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</si>
  <si>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</si>
  <si>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</si>
  <si>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</si>
  <si>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</si>
  <si>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</si>
  <si>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</si>
  <si>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</si>
  <si>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</si>
  <si>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</si>
  <si>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</si>
  <si>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</si>
  <si>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</si>
  <si>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</si>
  <si>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</si>
  <si>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</si>
  <si>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</si>
  <si>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</si>
  <si>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</si>
  <si>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</si>
  <si>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</si>
  <si>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</si>
  <si>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</si>
  <si>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</si>
  <si>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</si>
  <si>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</si>
  <si>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</si>
  <si>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</si>
  <si>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</si>
  <si>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</si>
  <si>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</si>
  <si>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</si>
  <si>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</si>
  <si>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</si>
  <si>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</si>
  <si>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</si>
  <si>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</si>
  <si>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</si>
  <si>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</si>
  <si>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</si>
  <si>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</si>
  <si>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</si>
  <si>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</si>
  <si>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</si>
  <si>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</si>
  <si>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</si>
  <si>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</si>
  <si>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</si>
  <si>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</si>
  <si>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</si>
  <si>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</si>
  <si>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</si>
  <si>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</si>
  <si>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</si>
  <si>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</si>
  <si>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</si>
  <si>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</si>
  <si>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</si>
  <si>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</si>
  <si>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</si>
  <si>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</si>
  <si>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</si>
  <si>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</si>
  <si>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</si>
  <si>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</si>
  <si>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</si>
  <si>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</si>
  <si>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</si>
  <si>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</si>
  <si>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</si>
  <si>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</si>
  <si>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</si>
  <si>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</si>
  <si>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</si>
  <si>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</si>
  <si>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</si>
  <si>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</si>
  <si>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</si>
  <si>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</si>
  <si>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</si>
  <si>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</si>
  <si>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</si>
  <si>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</si>
  <si>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</si>
  <si>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</si>
  <si>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</si>
  <si>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</si>
  <si>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</si>
  <si>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</si>
  <si>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</si>
  <si>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</si>
  <si>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</si>
  <si>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</si>
  <si>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</si>
  <si>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</si>
  <si>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</si>
  <si>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</si>
  <si>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</si>
  <si>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</si>
  <si>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</si>
  <si>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</si>
  <si>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</si>
  <si>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</si>
  <si>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</si>
  <si>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</si>
  <si>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</si>
  <si>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</si>
  <si>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</si>
  <si>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</si>
  <si>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</si>
  <si>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</si>
  <si>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</si>
  <si>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</si>
  <si>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</si>
  <si>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</si>
  <si>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</si>
  <si>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</si>
  <si>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</si>
  <si>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</si>
  <si>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</si>
  <si>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</si>
  <si>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</si>
  <si>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</si>
  <si>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</si>
  <si>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</si>
  <si>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</si>
  <si>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</si>
  <si>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</si>
  <si>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</si>
  <si>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</si>
  <si>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</si>
  <si>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</si>
  <si>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</si>
  <si>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</si>
  <si>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</si>
  <si>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</si>
  <si>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</si>
  <si>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</si>
  <si>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</si>
  <si>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</si>
  <si>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</si>
  <si>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</si>
  <si>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</si>
  <si>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</si>
  <si>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</si>
  <si>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</si>
  <si>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</si>
  <si>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</si>
  <si>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</si>
  <si>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</si>
  <si>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</si>
  <si>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</si>
  <si>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</si>
  <si>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</si>
  <si>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</si>
  <si>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</si>
  <si>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</si>
  <si>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</si>
  <si>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</si>
  <si>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</si>
  <si>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</si>
  <si>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</si>
  <si>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</si>
  <si>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</si>
  <si>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</si>
  <si>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</si>
  <si>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</si>
  <si>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</si>
  <si>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</si>
  <si>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</si>
  <si>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</si>
  <si>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</si>
  <si>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</si>
  <si>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</si>
  <si>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</si>
  <si>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</si>
  <si>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</si>
  <si>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</si>
  <si>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</si>
  <si>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</si>
  <si>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</si>
  <si>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</si>
  <si>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</si>
  <si>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</si>
  <si>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</si>
  <si>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</si>
  <si>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</si>
  <si>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</si>
  <si>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</si>
  <si>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</si>
  <si>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</si>
  <si>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</si>
  <si>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</si>
  <si>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</si>
  <si>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</si>
  <si>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</si>
  <si>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</si>
  <si>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</si>
  <si>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</si>
  <si>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</si>
  <si>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</si>
  <si>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</si>
  <si>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</si>
  <si>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</si>
  <si>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</si>
  <si>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</si>
  <si>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</si>
  <si>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</si>
  <si>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</si>
  <si>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</si>
  <si>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</si>
  <si>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</si>
  <si>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</si>
  <si>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</si>
  <si>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</si>
  <si>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</si>
  <si>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</si>
  <si>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</si>
  <si>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</si>
  <si>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</si>
  <si>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</si>
  <si>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</si>
  <si>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</si>
  <si>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</si>
  <si>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</si>
  <si>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</si>
  <si>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</si>
  <si>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</si>
  <si>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</si>
  <si>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</si>
  <si>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</si>
  <si>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</si>
  <si>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</si>
  <si>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</si>
  <si>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</si>
  <si>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</si>
  <si>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</si>
  <si>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</si>
  <si>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</si>
  <si>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</si>
  <si>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</si>
  <si>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</si>
  <si>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</si>
  <si>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</si>
  <si>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</si>
  <si>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</si>
  <si>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</si>
  <si>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</si>
  <si>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</si>
  <si>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</si>
  <si>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</si>
  <si>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</si>
  <si>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</si>
  <si>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</si>
  <si>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</si>
  <si>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</si>
  <si>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</si>
  <si>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</si>
  <si>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</si>
  <si>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</si>
  <si>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</si>
  <si>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</si>
  <si>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</si>
  <si>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</si>
  <si>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</si>
  <si>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</si>
  <si>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</si>
  <si>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</si>
  <si>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</si>
  <si>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</si>
  <si>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</si>
  <si>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</si>
  <si>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</si>
  <si>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</si>
  <si>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</si>
  <si>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</si>
  <si>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</si>
  <si>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</si>
  <si>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</si>
  <si>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</si>
  <si>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</si>
  <si>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</si>
  <si>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</si>
  <si>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</si>
  <si>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</si>
  <si>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</si>
  <si>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</si>
  <si>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</si>
  <si>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</si>
  <si>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</si>
  <si>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</si>
  <si>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</si>
  <si>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</si>
  <si>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</si>
  <si>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</si>
  <si>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</si>
  <si>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</si>
  <si>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</si>
  <si>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</si>
  <si>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</si>
  <si>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</si>
  <si>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</si>
  <si>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</si>
  <si>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</si>
  <si>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</si>
  <si>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</si>
  <si>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</si>
  <si>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</si>
  <si>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</si>
  <si>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</si>
  <si>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</si>
  <si>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</si>
  <si>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</si>
  <si>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</si>
  <si>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</si>
  <si>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</si>
  <si>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</si>
  <si>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</si>
  <si>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</si>
  <si>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</si>
  <si>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</si>
  <si>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</si>
  <si>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</si>
  <si>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</si>
  <si>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</si>
  <si>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</si>
  <si>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</si>
  <si>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</si>
  <si>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</si>
  <si>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</si>
  <si>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</si>
  <si>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</si>
  <si>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</si>
  <si>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</si>
  <si>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</si>
  <si>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</si>
  <si>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</si>
  <si>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</si>
  <si>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</si>
  <si>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</si>
  <si>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</si>
  <si>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</si>
  <si>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</si>
  <si>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</si>
  <si>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</si>
  <si>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</si>
  <si>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</si>
  <si>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</si>
  <si>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</si>
  <si>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</si>
  <si>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</si>
  <si>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</si>
  <si>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</si>
  <si>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</si>
  <si>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</si>
  <si>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</si>
  <si>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</si>
  <si>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</si>
  <si>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</si>
  <si>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</si>
  <si>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</si>
  <si>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</si>
  <si>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</si>
  <si>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</si>
  <si>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</si>
  <si>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</si>
  <si>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</si>
  <si>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</si>
  <si>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</si>
  <si>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</si>
  <si>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</si>
  <si>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</si>
  <si>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</si>
  <si>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</si>
  <si>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</si>
  <si>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</si>
  <si>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</si>
  <si>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</si>
  <si>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</si>
  <si>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</si>
  <si>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</si>
  <si>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</si>
  <si>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</si>
  <si>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</si>
  <si>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</si>
  <si>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</si>
  <si>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</si>
  <si>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</si>
  <si>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</si>
  <si>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</si>
  <si>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</si>
  <si>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</si>
  <si>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</si>
  <si>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</si>
  <si>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</si>
  <si>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</si>
  <si>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</si>
  <si>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</si>
  <si>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</si>
  <si>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</si>
  <si>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</si>
  <si>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</si>
  <si>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</si>
  <si>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</si>
  <si>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</si>
  <si>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</si>
  <si>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</si>
  <si>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</si>
  <si>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</si>
  <si>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</si>
  <si>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</si>
  <si>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</si>
  <si>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</si>
  <si>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</si>
  <si>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</si>
  <si>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</si>
  <si>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</si>
  <si>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</si>
  <si>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</si>
  <si>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</si>
  <si>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</si>
  <si>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</si>
  <si>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</si>
  <si>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</si>
  <si>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</si>
  <si>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</si>
  <si>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</si>
  <si>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</si>
  <si>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</si>
  <si>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</si>
  <si>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</si>
  <si>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</si>
  <si>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</si>
  <si>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</si>
  <si>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</si>
  <si>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</si>
  <si>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</si>
  <si>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</si>
  <si>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</si>
  <si>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</si>
  <si>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</si>
  <si>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</si>
  <si>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</si>
  <si>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</si>
  <si>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</si>
  <si>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</si>
  <si>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</si>
  <si>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</si>
  <si>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</si>
  <si>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</si>
  <si>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</si>
  <si>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</si>
  <si>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</si>
  <si>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</si>
  <si>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</si>
  <si>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</si>
  <si>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</si>
  <si>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</si>
  <si>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</si>
  <si>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</si>
  <si>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</si>
  <si>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</si>
  <si>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</si>
  <si>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</si>
  <si>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</si>
  <si>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</si>
  <si>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</si>
  <si>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</si>
  <si>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</si>
  <si>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</si>
  <si>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</si>
  <si>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</si>
  <si>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</si>
  <si>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</si>
  <si>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</si>
  <si>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</si>
  <si>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</si>
  <si>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</si>
  <si>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</si>
  <si>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</si>
  <si>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</si>
  <si>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</si>
  <si>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</si>
  <si>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</si>
  <si>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</si>
  <si>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</si>
  <si>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</si>
  <si>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</si>
  <si>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</si>
  <si>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</si>
  <si>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</si>
  <si>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</si>
  <si>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</si>
  <si>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</si>
  <si>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</si>
  <si>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</si>
  <si>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</si>
  <si>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</si>
  <si>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</si>
  <si>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</si>
  <si>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</si>
  <si>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</si>
  <si>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</si>
  <si>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</si>
  <si>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</si>
  <si>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</si>
  <si>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</si>
  <si>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</si>
  <si>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</si>
  <si>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</si>
  <si>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</si>
  <si>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</si>
  <si>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</si>
  <si>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</si>
  <si>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</si>
  <si>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</si>
  <si>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</si>
  <si>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</si>
  <si>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</si>
  <si>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</si>
  <si>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</si>
  <si>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</si>
  <si>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</si>
  <si>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</si>
  <si>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</si>
  <si>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</si>
  <si>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</si>
  <si>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</si>
  <si>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</si>
  <si>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</si>
  <si>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</si>
  <si>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</si>
  <si>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</si>
  <si>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</si>
  <si>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</si>
  <si>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</si>
  <si>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</si>
  <si>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</si>
  <si>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</si>
  <si>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</si>
  <si>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</si>
  <si>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</si>
  <si>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</si>
  <si>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</si>
  <si>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</si>
  <si>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</si>
  <si>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</si>
  <si>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</si>
  <si>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</si>
  <si>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</si>
  <si>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</si>
  <si>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</si>
  <si>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</si>
  <si>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</si>
  <si>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</si>
  <si>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</si>
  <si>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</si>
  <si>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</si>
  <si>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</si>
  <si>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</si>
  <si>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</si>
  <si>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</si>
  <si>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</si>
  <si>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</si>
  <si>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</si>
  <si>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</si>
  <si>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</si>
  <si>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</si>
  <si>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</si>
  <si>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</si>
  <si>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</si>
  <si>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</si>
  <si>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</si>
  <si>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</si>
  <si>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</si>
  <si>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</si>
  <si>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</si>
  <si>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</si>
  <si>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</si>
  <si>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</si>
  <si>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</si>
  <si>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</si>
  <si>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</si>
  <si>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</si>
  <si>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</si>
  <si>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</si>
  <si>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</si>
  <si>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</si>
  <si>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</si>
  <si>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</si>
  <si>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</si>
  <si>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</si>
  <si>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</si>
  <si>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</si>
  <si>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</si>
  <si>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</si>
  <si>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</si>
  <si>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</si>
  <si>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</si>
  <si>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</si>
  <si>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</si>
  <si>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</si>
  <si>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</si>
  <si>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</si>
  <si>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</si>
  <si>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</si>
  <si>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</si>
  <si>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</si>
  <si>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</si>
  <si>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</si>
  <si>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</si>
  <si>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</si>
  <si>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</si>
  <si>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</si>
  <si>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</si>
  <si>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</si>
  <si>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</si>
  <si>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</si>
  <si>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</si>
  <si>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</si>
  <si>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</si>
  <si>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</si>
  <si>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</si>
  <si>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</si>
  <si>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</si>
  <si>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</si>
  <si>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</si>
  <si>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</si>
  <si>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</si>
  <si>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</si>
  <si>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</si>
  <si>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</si>
  <si>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</si>
  <si>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</si>
  <si>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</si>
  <si>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</si>
  <si>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</si>
  <si>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</si>
  <si>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</si>
  <si>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</si>
  <si>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</si>
  <si>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</si>
  <si>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</si>
  <si>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</si>
  <si>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</si>
  <si>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</si>
  <si>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</si>
  <si>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</si>
  <si>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</si>
  <si>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</si>
  <si>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</si>
  <si>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</si>
  <si>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</si>
  <si>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</si>
  <si>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</si>
  <si>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</si>
  <si>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</si>
  <si>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</si>
  <si>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</si>
  <si>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</si>
  <si>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</si>
  <si>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</si>
  <si>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</si>
  <si>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</si>
  <si>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</si>
  <si>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</si>
  <si>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</si>
  <si>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</si>
  <si>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</si>
  <si>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</si>
  <si>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</si>
  <si>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</si>
  <si>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</si>
  <si>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</si>
  <si>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</si>
  <si>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</si>
  <si>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</si>
  <si>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</si>
  <si>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</si>
  <si>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</si>
  <si>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</si>
  <si>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</si>
  <si>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</si>
  <si>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</si>
  <si>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</si>
  <si>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</si>
  <si>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</si>
  <si>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</si>
  <si>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</si>
  <si>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</si>
  <si>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</si>
  <si>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</si>
  <si>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</si>
  <si>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</si>
  <si>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</si>
  <si>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</si>
  <si>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</si>
  <si>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</si>
  <si>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</si>
  <si>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</si>
  <si>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</si>
  <si>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</si>
  <si>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</si>
  <si>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</si>
  <si>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</si>
  <si>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</si>
  <si>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</si>
  <si>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</si>
  <si>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</si>
  <si>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</si>
  <si>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</si>
  <si>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</si>
  <si>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</si>
  <si>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</si>
  <si>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</si>
  <si>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</si>
  <si>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</si>
  <si>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</si>
  <si>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</si>
  <si>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</si>
  <si>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</si>
  <si>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</si>
  <si>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</si>
  <si>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</si>
  <si>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</si>
  <si>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</si>
  <si>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</si>
  <si>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</si>
  <si>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</si>
  <si>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</si>
  <si>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</si>
  <si>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</si>
  <si>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</si>
  <si>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</si>
  <si>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</si>
  <si>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</si>
  <si>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</si>
  <si>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</si>
  <si>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</si>
  <si>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</si>
  <si>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</si>
  <si>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</si>
  <si>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</si>
  <si>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</si>
  <si>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</si>
  <si>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</si>
  <si>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</si>
  <si>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</si>
  <si>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</si>
  <si>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</si>
  <si>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</si>
  <si>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</si>
  <si>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</si>
  <si>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</si>
  <si>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</si>
  <si>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</si>
  <si>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</si>
  <si>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</si>
  <si>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</si>
  <si>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</si>
  <si>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</si>
  <si>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</si>
  <si>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</si>
  <si>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</si>
  <si>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</si>
  <si>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</si>
  <si>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</si>
  <si>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</si>
  <si>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</si>
  <si>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</si>
  <si>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</si>
  <si>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</si>
  <si>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</si>
  <si>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</si>
  <si>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</si>
  <si>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</si>
  <si>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</si>
  <si>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</si>
  <si>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</si>
  <si>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</si>
  <si>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</si>
  <si>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</si>
  <si>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</si>
  <si>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</si>
  <si>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</si>
  <si>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</si>
  <si>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</si>
  <si>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</si>
  <si>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</si>
  <si>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</si>
  <si>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</si>
  <si>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</si>
  <si>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</si>
  <si>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</si>
  <si>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</si>
  <si>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</si>
  <si>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</si>
  <si>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</si>
  <si>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</si>
  <si>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</si>
  <si>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</si>
  <si>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</si>
  <si>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</si>
  <si>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</si>
  <si>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</si>
  <si>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</si>
  <si>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</si>
  <si>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</si>
  <si>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</si>
  <si>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</si>
  <si>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</si>
  <si>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</si>
  <si>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</si>
  <si>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</si>
  <si>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</si>
  <si>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</si>
  <si>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</si>
  <si>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</si>
  <si>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</si>
  <si>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</si>
  <si>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</si>
  <si>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</si>
  <si>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</si>
  <si>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</si>
  <si>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</si>
  <si>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</si>
  <si>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</si>
  <si>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</si>
  <si>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</si>
  <si>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</si>
  <si>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</si>
  <si>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</si>
  <si>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</si>
  <si>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</si>
  <si>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</si>
  <si>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</si>
  <si>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</si>
  <si>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</si>
  <si>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</si>
  <si>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</si>
  <si>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</si>
  <si>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</si>
  <si>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</si>
  <si>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</si>
  <si>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</si>
  <si>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</si>
  <si>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</si>
  <si>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</si>
  <si>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</si>
  <si>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</si>
  <si>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</si>
  <si>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</si>
  <si>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</si>
  <si>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</si>
  <si>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</si>
  <si>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</si>
  <si>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</si>
  <si>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</si>
  <si>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</si>
  <si>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</si>
  <si>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</si>
  <si>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</si>
  <si>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</si>
  <si>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</si>
  <si>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</si>
  <si>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</si>
  <si>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</si>
  <si>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</si>
  <si>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</si>
  <si>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</si>
  <si>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</si>
  <si>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</si>
  <si>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</si>
  <si>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</si>
  <si>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</si>
  <si>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</si>
  <si>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</si>
  <si>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</si>
  <si>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</si>
  <si>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</si>
  <si>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</si>
  <si>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</si>
  <si>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</si>
  <si>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</si>
  <si>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</si>
  <si>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</si>
  <si>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</si>
  <si>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</si>
  <si>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</si>
  <si>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</si>
  <si>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</si>
  <si>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</si>
  <si>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</si>
  <si>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</si>
  <si>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</si>
  <si>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</si>
  <si>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</si>
  <si>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</si>
  <si>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</si>
  <si>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</si>
  <si>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</si>
  <si>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</si>
  <si>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</si>
  <si>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</si>
  <si>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</si>
  <si>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</si>
  <si>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</si>
  <si>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</si>
  <si>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</si>
  <si>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</si>
  <si>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</si>
  <si>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</si>
  <si>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</si>
  <si>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</si>
  <si>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</si>
  <si>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</si>
  <si>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</si>
  <si>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</si>
  <si>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</si>
  <si>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</si>
  <si>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</si>
  <si>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</si>
  <si>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</si>
  <si>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</si>
  <si>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</si>
  <si>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</si>
  <si>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</si>
  <si>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</si>
  <si>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</si>
  <si>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</si>
  <si>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</si>
  <si>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</si>
  <si>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</si>
  <si>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</si>
  <si>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</si>
  <si>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</si>
  <si>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</si>
  <si>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</si>
  <si>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</si>
  <si>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</si>
  <si>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</si>
  <si>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</si>
  <si>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</si>
  <si>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</si>
  <si>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</si>
  <si>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</si>
  <si>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</si>
  <si>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</si>
  <si>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</si>
  <si>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</si>
  <si>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</si>
  <si>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</si>
  <si>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</si>
  <si>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</si>
  <si>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</si>
  <si>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</si>
  <si>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</si>
  <si>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</si>
  <si>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</si>
  <si>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</si>
  <si>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</si>
  <si>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</si>
  <si>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</si>
  <si>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</si>
  <si>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</si>
  <si>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</si>
  <si>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</si>
  <si>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</si>
  <si>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</si>
  <si>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</si>
  <si>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</si>
  <si>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</si>
  <si>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</si>
  <si>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</si>
  <si>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</si>
  <si>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</si>
  <si>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</si>
  <si>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</si>
  <si>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</si>
  <si>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</si>
  <si>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</si>
  <si>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</si>
  <si>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</si>
  <si>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</si>
  <si>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</si>
  <si>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</si>
  <si>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</si>
  <si>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</si>
  <si>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</si>
  <si>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</si>
  <si>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</si>
  <si>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</si>
  <si>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</si>
  <si>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</si>
  <si>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</si>
  <si>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</si>
  <si>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</si>
  <si>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</si>
  <si>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</si>
  <si>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</si>
  <si>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</si>
  <si>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</si>
  <si>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</si>
  <si>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</si>
  <si>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</si>
  <si>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</si>
  <si>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</si>
  <si>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</si>
  <si>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</si>
  <si>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</si>
  <si>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</si>
  <si>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</si>
  <si>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</si>
  <si>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</si>
  <si>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</si>
  <si>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</si>
  <si>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</si>
  <si>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</si>
  <si>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</si>
  <si>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</si>
  <si>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</si>
  <si>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</si>
  <si>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</si>
  <si>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</si>
  <si>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</si>
  <si>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</si>
  <si>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</si>
  <si>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</si>
  <si>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</si>
  <si>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</si>
  <si>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</si>
  <si>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</si>
  <si>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</si>
  <si>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</si>
  <si>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</si>
  <si>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</si>
  <si>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</si>
  <si>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</si>
  <si>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</si>
  <si>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</si>
  <si>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</si>
  <si>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</si>
  <si>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</si>
  <si>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</si>
  <si>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</si>
  <si>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</si>
  <si>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</si>
  <si>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</si>
  <si>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</si>
  <si>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</si>
  <si>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</si>
  <si>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</si>
  <si>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</si>
  <si>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</si>
  <si>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</si>
  <si>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</si>
  <si>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</si>
  <si>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</si>
  <si>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</si>
  <si>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</si>
  <si>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</si>
  <si>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</si>
  <si>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</si>
  <si>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</si>
  <si>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</si>
  <si>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</si>
  <si>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</si>
  <si>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</si>
  <si>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</si>
  <si>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</si>
  <si>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</si>
  <si>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</si>
  <si>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</si>
  <si>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</si>
  <si>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</si>
  <si>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</si>
  <si>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</si>
  <si>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</si>
  <si>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</si>
  <si>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</si>
  <si>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</si>
  <si>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</si>
  <si>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</si>
  <si>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</si>
  <si>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</si>
  <si>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</si>
  <si>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</si>
  <si>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</si>
  <si>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</si>
  <si>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</si>
  <si>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</si>
  <si>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</si>
  <si>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</si>
  <si>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</si>
  <si>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</si>
  <si>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</si>
  <si>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</si>
  <si>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</si>
  <si>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</si>
  <si>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</si>
  <si>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</si>
  <si>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</si>
  <si>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</si>
  <si>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</si>
  <si>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</si>
  <si>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</si>
  <si>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</si>
  <si>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</si>
  <si>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</si>
  <si>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</si>
  <si>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</si>
  <si>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</si>
  <si>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</si>
  <si>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</si>
  <si>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</si>
  <si>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</si>
  <si>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</si>
  <si>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</si>
  <si>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</si>
  <si>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</si>
  <si>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</si>
  <si>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</si>
  <si>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</si>
  <si>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</si>
  <si>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</si>
  <si>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</si>
  <si>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</si>
  <si>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</si>
  <si>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</si>
  <si>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</si>
  <si>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</si>
  <si>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</si>
  <si>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</si>
  <si>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</si>
  <si>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</si>
  <si>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</si>
  <si>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</si>
  <si>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</si>
  <si>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</si>
  <si>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</si>
  <si>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</si>
  <si>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</si>
  <si>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</si>
  <si>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</si>
  <si>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</si>
  <si>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</si>
  <si>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</si>
  <si>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</si>
  <si>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</si>
  <si>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</si>
  <si>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</si>
  <si>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</si>
  <si>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</si>
  <si>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</si>
  <si>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</si>
  <si>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</si>
  <si>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</si>
  <si>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</si>
  <si>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</si>
  <si>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</si>
  <si>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</si>
  <si>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</si>
  <si>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</si>
  <si>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</si>
  <si>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</si>
  <si>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</si>
  <si>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</si>
  <si>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</si>
  <si>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</si>
  <si>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</si>
  <si>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</si>
  <si>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</si>
  <si>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</si>
  <si>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</si>
  <si>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</si>
  <si>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</si>
  <si>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</si>
  <si>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</si>
  <si>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</si>
  <si>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</si>
  <si>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</si>
  <si>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</si>
  <si>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</si>
  <si>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</si>
  <si>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</si>
  <si>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</si>
  <si>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</si>
  <si>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</si>
  <si>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</si>
  <si>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</si>
  <si>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</si>
  <si>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</si>
  <si>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</si>
  <si>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</si>
  <si>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</si>
  <si>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</si>
  <si>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</si>
  <si>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</si>
  <si>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</si>
  <si>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</si>
  <si>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</si>
  <si>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</si>
  <si>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</si>
  <si>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</si>
  <si>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</si>
  <si>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</si>
  <si>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</si>
  <si>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</si>
  <si>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</si>
  <si>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</si>
  <si>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</si>
  <si>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</si>
  <si>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</si>
  <si>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</si>
  <si>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</si>
  <si>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</si>
  <si>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</si>
  <si>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</si>
  <si>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</si>
  <si>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</si>
  <si>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</si>
  <si>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</si>
  <si>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</si>
  <si>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</si>
  <si>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</si>
  <si>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</si>
  <si>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</si>
  <si>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</si>
  <si>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</si>
  <si>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</si>
  <si>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</si>
  <si>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</si>
  <si>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</si>
  <si>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</si>
  <si>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</si>
  <si>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</si>
  <si>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</si>
  <si>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</si>
  <si>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</si>
  <si>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</si>
  <si>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</si>
  <si>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</si>
  <si>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</si>
  <si>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</si>
  <si>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</si>
  <si>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</si>
  <si>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</si>
  <si>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</si>
  <si>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</si>
  <si>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</si>
  <si>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</si>
  <si>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</si>
  <si>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</si>
  <si>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</si>
  <si>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</si>
  <si>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</si>
  <si>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</si>
  <si>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</si>
  <si>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</si>
  <si>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</si>
  <si>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</si>
  <si>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</si>
  <si>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</si>
  <si>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</si>
  <si>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</si>
  <si>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</si>
  <si>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</si>
  <si>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</si>
  <si>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</si>
  <si>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</si>
  <si>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</si>
  <si>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</si>
  <si>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</si>
  <si>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</si>
  <si>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</si>
  <si>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</si>
  <si>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</si>
  <si>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</si>
  <si>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</si>
  <si>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</si>
  <si>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</si>
  <si>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</si>
  <si>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</si>
  <si>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</si>
  <si>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</si>
  <si>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</si>
  <si>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</si>
  <si>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</si>
  <si>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</si>
  <si>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</si>
  <si>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</si>
  <si>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</si>
  <si>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</si>
  <si>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</si>
  <si>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</si>
  <si>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</si>
  <si>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</si>
  <si>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</si>
  <si>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</si>
  <si>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</si>
  <si>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</si>
  <si>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</si>
  <si>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</si>
  <si>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</si>
  <si>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</si>
  <si>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</si>
  <si>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</si>
  <si>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</si>
  <si>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</si>
  <si>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</si>
  <si>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</si>
  <si>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</si>
  <si>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</si>
  <si>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</si>
  <si>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</si>
  <si>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</si>
  <si>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</si>
  <si>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</si>
  <si>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</si>
  <si>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</si>
  <si>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</si>
  <si>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</si>
  <si>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</si>
  <si>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</si>
  <si>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</si>
  <si>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</si>
  <si>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</si>
  <si>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</si>
  <si>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</si>
  <si>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</si>
  <si>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</si>
  <si>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</si>
  <si>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</si>
  <si>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</si>
  <si>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</si>
  <si>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</si>
  <si>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</si>
  <si>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</si>
  <si>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</si>
  <si>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</si>
  <si>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</si>
  <si>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</si>
  <si>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</si>
  <si>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</si>
  <si>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</si>
  <si>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</si>
  <si>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</si>
  <si>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</si>
  <si>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</si>
  <si>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</si>
  <si>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</si>
  <si>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</si>
  <si>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</si>
  <si>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</si>
  <si>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</si>
  <si>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</si>
  <si>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</si>
  <si>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</si>
  <si>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</si>
  <si>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</si>
  <si>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</si>
  <si>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</si>
  <si>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</si>
  <si>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</si>
  <si>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</si>
  <si>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</si>
  <si>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</si>
  <si>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</si>
  <si>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</si>
  <si>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</si>
  <si>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</si>
  <si>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</si>
  <si>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</si>
  <si>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</si>
  <si>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</si>
  <si>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</si>
  <si>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</si>
  <si>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</si>
  <si>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</si>
  <si>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</si>
  <si>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</si>
  <si>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</si>
  <si>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</si>
  <si>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</si>
  <si>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</si>
  <si>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</si>
  <si>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</si>
  <si>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</si>
  <si>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</si>
  <si>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</si>
  <si>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</si>
  <si>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</si>
  <si>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</si>
  <si>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</si>
  <si>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</si>
  <si>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</si>
  <si>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</si>
  <si>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</si>
  <si>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</si>
  <si>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</si>
  <si>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</si>
  <si>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</si>
  <si>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</si>
  <si>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</si>
  <si>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</si>
  <si>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</si>
  <si>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</si>
  <si>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</si>
  <si>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</si>
  <si>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</si>
  <si>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</si>
  <si>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</si>
  <si>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</si>
  <si>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</si>
  <si>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</si>
  <si>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</si>
  <si>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</si>
  <si>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</si>
  <si>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</si>
  <si>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</si>
  <si>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</si>
  <si>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</si>
  <si>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</si>
  <si>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</si>
  <si>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</si>
  <si>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</si>
  <si>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</si>
  <si>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</si>
  <si>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</si>
  <si>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</si>
  <si>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</si>
  <si>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</si>
  <si>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</si>
  <si>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</si>
  <si>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</si>
  <si>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</si>
  <si>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</si>
  <si>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</si>
  <si>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</si>
  <si>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</si>
  <si>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</si>
  <si>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</si>
  <si>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</si>
  <si>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</si>
  <si>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</si>
  <si>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</si>
  <si>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</si>
  <si>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</si>
  <si>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</si>
  <si>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</si>
  <si>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</si>
  <si>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</si>
  <si>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</si>
  <si>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</si>
  <si>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</si>
  <si>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</si>
  <si>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</si>
  <si>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</si>
  <si>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</si>
  <si>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</si>
  <si>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</si>
  <si>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</si>
  <si>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</si>
  <si>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</si>
  <si>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</si>
  <si>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</si>
  <si>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</si>
  <si>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</si>
  <si>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</si>
  <si>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</si>
  <si>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</si>
  <si>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</si>
  <si>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</si>
  <si>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</si>
  <si>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</si>
  <si>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</si>
  <si>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</si>
  <si>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</si>
  <si>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</si>
  <si>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</si>
  <si>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</si>
  <si>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</si>
  <si>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</si>
  <si>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</si>
  <si>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</si>
  <si>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</si>
  <si>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</si>
  <si>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</si>
  <si>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</si>
  <si>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</si>
  <si>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</si>
  <si>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</si>
  <si>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</si>
  <si>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</si>
  <si>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</si>
  <si>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</si>
  <si>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</si>
  <si>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</si>
  <si>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</si>
  <si>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</si>
  <si>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</si>
  <si>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</si>
  <si>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</si>
  <si>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</si>
  <si>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</si>
  <si>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</si>
  <si>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</si>
  <si>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</si>
  <si>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</si>
  <si>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</si>
  <si>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</si>
  <si>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</si>
  <si>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</si>
  <si>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</si>
  <si>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</si>
  <si>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</si>
  <si>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</si>
  <si>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</si>
  <si>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</si>
  <si>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</si>
  <si>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</si>
  <si>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</si>
  <si>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</si>
  <si>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</si>
  <si>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</si>
  <si>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</si>
  <si>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</si>
  <si>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</si>
  <si>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</si>
  <si>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</si>
  <si>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</si>
  <si>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</si>
  <si>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</si>
  <si>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</si>
  <si>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</si>
  <si>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</si>
  <si>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</si>
  <si>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</si>
  <si>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</si>
  <si>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</si>
  <si>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</si>
  <si>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</si>
  <si>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</si>
  <si>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</si>
  <si>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</si>
  <si>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</si>
  <si>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</si>
  <si>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</si>
  <si>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</si>
  <si>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</si>
  <si>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</si>
  <si>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</si>
  <si>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</si>
  <si>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</si>
  <si>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</si>
  <si>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</si>
  <si>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</si>
  <si>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</si>
  <si>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</si>
  <si>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</si>
  <si>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</si>
  <si>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</si>
  <si>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</si>
  <si>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</si>
  <si>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</si>
  <si>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</si>
  <si>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</si>
  <si>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</si>
  <si>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</si>
  <si>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</si>
  <si>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</si>
  <si>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</si>
  <si>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</si>
  <si>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</si>
  <si>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</si>
  <si>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</si>
  <si>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</si>
  <si>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</si>
  <si>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</si>
  <si>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</si>
  <si>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</si>
  <si>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</si>
  <si>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</si>
  <si>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</si>
  <si>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</si>
  <si>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</si>
  <si>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</si>
  <si>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</si>
  <si>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</si>
  <si>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</si>
  <si>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</si>
  <si>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</si>
  <si>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</si>
  <si>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</si>
  <si>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</si>
  <si>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</si>
  <si>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</si>
  <si>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</si>
  <si>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</si>
  <si>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</si>
  <si>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</si>
  <si>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</si>
  <si>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</si>
  <si>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</si>
  <si>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</si>
  <si>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</si>
  <si>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</si>
  <si>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</si>
  <si>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</si>
  <si>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</si>
  <si>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</si>
  <si>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</si>
  <si>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</si>
  <si>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</si>
  <si>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</si>
  <si>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</si>
  <si>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</si>
  <si>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</si>
  <si>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</si>
  <si>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</si>
  <si>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</si>
  <si>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</si>
  <si>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</si>
  <si>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</si>
  <si>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</si>
  <si>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</si>
  <si>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</si>
  <si>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</si>
  <si>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</si>
  <si>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</si>
  <si>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</si>
  <si>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</si>
  <si>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</si>
  <si>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</si>
  <si>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</si>
  <si>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</si>
  <si>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</si>
  <si>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</si>
  <si>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</si>
  <si>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</si>
  <si>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</si>
  <si>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</si>
  <si>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</si>
  <si>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</si>
  <si>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</si>
  <si>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</si>
  <si>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</si>
  <si>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</si>
  <si>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</si>
  <si>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</si>
  <si>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</si>
  <si>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</si>
  <si>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</si>
  <si>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</si>
  <si>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</si>
  <si>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</si>
  <si>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</si>
  <si>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</si>
  <si>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</si>
  <si>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</si>
  <si>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</si>
  <si>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</si>
  <si>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</si>
  <si>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</si>
  <si>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</si>
  <si>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</si>
  <si>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</si>
  <si>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</si>
  <si>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</si>
  <si>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</si>
  <si>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</si>
  <si>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</si>
  <si>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</si>
  <si>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</si>
  <si>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</si>
  <si>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</si>
  <si>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</si>
  <si>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</si>
  <si>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</si>
  <si>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</si>
  <si>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</si>
  <si>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</si>
  <si>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</si>
  <si>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</si>
  <si>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</si>
  <si>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</si>
  <si>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</si>
  <si>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</si>
  <si>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</si>
  <si>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</si>
  <si>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</si>
  <si>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</si>
  <si>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</si>
  <si>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</si>
  <si>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</si>
  <si>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</si>
  <si>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</si>
  <si>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</si>
  <si>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</si>
  <si>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</si>
  <si>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</si>
  <si>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</si>
  <si>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</si>
  <si>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</si>
  <si>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</si>
  <si>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</si>
  <si>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</si>
  <si>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</si>
  <si>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</si>
  <si>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</si>
  <si>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</si>
  <si>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</si>
  <si>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</si>
  <si>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</si>
  <si>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</si>
  <si>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</si>
  <si>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</si>
  <si>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</si>
  <si>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</si>
  <si>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</si>
  <si>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</si>
  <si>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</si>
  <si>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</si>
  <si>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</si>
  <si>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</si>
  <si>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</si>
  <si>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</si>
  <si>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</si>
  <si>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</si>
  <si>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</si>
  <si>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</si>
  <si>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</si>
  <si>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</si>
  <si>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</si>
  <si>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</si>
  <si>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</si>
  <si>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</si>
  <si>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</si>
  <si>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</si>
  <si>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</si>
  <si>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</si>
  <si>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</si>
  <si>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</si>
  <si>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</si>
  <si>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</si>
  <si>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</si>
  <si>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</si>
  <si>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</si>
  <si>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</si>
  <si>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</si>
  <si>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</si>
  <si>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</si>
  <si>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</si>
  <si>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</si>
  <si>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</si>
  <si>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</si>
  <si>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</si>
  <si>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</si>
  <si>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</si>
  <si>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</si>
  <si>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</si>
  <si>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</si>
  <si>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</si>
  <si>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</si>
  <si>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</si>
  <si>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</si>
  <si>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</si>
  <si>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</si>
  <si>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</si>
  <si>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</si>
  <si>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</si>
  <si>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</si>
  <si>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</si>
  <si>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</si>
  <si>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</si>
  <si>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</si>
  <si>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</si>
  <si>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</si>
  <si>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</si>
  <si>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</si>
  <si>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</si>
  <si>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</si>
  <si>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</si>
  <si>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</si>
  <si>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</si>
  <si>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</si>
  <si>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</si>
  <si>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</si>
  <si>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</si>
  <si>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</si>
  <si>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</si>
  <si>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</si>
  <si>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</si>
  <si>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</si>
  <si>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</si>
  <si>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</si>
  <si>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</si>
  <si>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</si>
  <si>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</si>
  <si>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</si>
  <si>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</si>
  <si>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</si>
  <si>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</si>
  <si>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</si>
  <si>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</si>
  <si>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</si>
  <si>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</si>
  <si>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</si>
  <si>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</si>
  <si>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</si>
  <si>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</si>
  <si>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</si>
  <si>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</si>
  <si>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</si>
  <si>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</si>
  <si>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</si>
  <si>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</si>
  <si>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</si>
  <si>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</si>
  <si>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</si>
  <si>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</si>
  <si>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</si>
  <si>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</si>
  <si>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</si>
  <si>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</si>
  <si>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</si>
  <si>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</si>
  <si>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</si>
  <si>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</si>
  <si>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</si>
  <si>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</si>
  <si>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</si>
  <si>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</si>
  <si>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</si>
  <si>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</si>
  <si>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</si>
  <si>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</si>
  <si>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</si>
  <si>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</si>
  <si>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</si>
  <si>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</si>
  <si>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</si>
  <si>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</si>
  <si>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</si>
  <si>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</si>
  <si>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</si>
  <si>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</si>
  <si>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</si>
  <si>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</si>
  <si>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</si>
  <si>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</si>
  <si>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</si>
  <si>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</si>
  <si>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</si>
  <si>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</si>
  <si>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</si>
  <si>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</si>
  <si>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</si>
  <si>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</si>
  <si>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</si>
  <si>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</si>
  <si>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</si>
  <si>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</si>
  <si>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</si>
  <si>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</si>
  <si>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</si>
  <si>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</si>
  <si>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</si>
  <si>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</si>
  <si>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</si>
  <si>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</si>
  <si>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</si>
  <si>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</si>
  <si>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</si>
  <si>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</si>
  <si>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</si>
  <si>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</si>
  <si>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</si>
  <si>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</si>
  <si>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</si>
  <si>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</si>
  <si>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</si>
  <si>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</si>
  <si>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</si>
  <si>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</si>
  <si>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</si>
  <si>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</si>
  <si>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</si>
  <si>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</si>
  <si>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</si>
  <si>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</si>
  <si>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</si>
  <si>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</si>
  <si>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</si>
  <si>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</si>
  <si>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</si>
  <si>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</si>
  <si>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</si>
  <si>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</si>
  <si>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</si>
  <si>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</si>
  <si>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</si>
  <si>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</si>
  <si>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</si>
  <si>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</si>
  <si>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</si>
  <si>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</si>
  <si>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</si>
  <si>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</si>
  <si>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</si>
  <si>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</si>
  <si>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</si>
  <si>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</si>
  <si>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</si>
  <si>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</si>
  <si>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</si>
  <si>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</si>
  <si>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</si>
  <si>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</si>
  <si>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</si>
  <si>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</si>
  <si>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</si>
  <si>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</si>
  <si>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</si>
  <si>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</si>
  <si>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</si>
  <si>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</si>
  <si>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</si>
  <si>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</si>
  <si>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</si>
  <si>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</si>
  <si>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</si>
  <si>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</si>
  <si>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</si>
  <si>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</si>
  <si>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</si>
  <si>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</si>
  <si>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</si>
  <si>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</si>
  <si>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</si>
  <si>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</si>
  <si>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</si>
  <si>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</si>
  <si>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</si>
  <si>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</si>
  <si>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</si>
  <si>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</si>
  <si>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</si>
  <si>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</si>
  <si>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</si>
  <si>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</si>
  <si>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</si>
  <si>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</si>
  <si>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</si>
  <si>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</si>
  <si>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</si>
  <si>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</si>
  <si>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</si>
  <si>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</si>
  <si>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</si>
  <si>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</si>
  <si>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</si>
  <si>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</si>
  <si>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</si>
  <si>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</si>
  <si>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</si>
  <si>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</si>
  <si>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</si>
  <si>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</si>
  <si>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</si>
  <si>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</si>
  <si>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</si>
  <si>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</si>
  <si>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</si>
  <si>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</si>
  <si>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</si>
  <si>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</si>
  <si>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</si>
  <si>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</si>
  <si>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</si>
  <si>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</si>
  <si>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</si>
  <si>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</si>
  <si>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</si>
  <si>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</si>
  <si>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</si>
  <si>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</si>
  <si>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</si>
  <si>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</si>
  <si>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</si>
  <si>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</si>
  <si>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</si>
  <si>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</si>
  <si>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</si>
  <si>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</si>
  <si>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</si>
  <si>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</si>
  <si>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</si>
  <si>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</si>
  <si>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</si>
  <si>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</si>
  <si>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</si>
  <si>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</si>
  <si>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</si>
  <si>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</si>
  <si>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</si>
  <si>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</si>
  <si>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</si>
  <si>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</si>
  <si>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</si>
  <si>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</si>
  <si>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</si>
  <si>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</si>
  <si>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</si>
  <si>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</si>
  <si>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</si>
  <si>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</si>
  <si>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</si>
  <si>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</si>
  <si>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</si>
  <si>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</si>
  <si>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</si>
  <si>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</si>
  <si>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</si>
  <si>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</si>
  <si>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</si>
  <si>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</si>
  <si>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</si>
  <si>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</si>
  <si>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</si>
  <si>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</si>
  <si>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</si>
  <si>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</si>
  <si>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</si>
  <si>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</si>
  <si>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</si>
  <si>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</si>
  <si>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</si>
  <si>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</si>
  <si>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</si>
  <si>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</si>
  <si>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</si>
  <si>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</si>
  <si>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</si>
  <si>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</si>
  <si>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</si>
  <si>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</si>
  <si>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</si>
  <si>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</si>
  <si>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</si>
  <si>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</si>
  <si>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</si>
  <si>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</si>
  <si>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</si>
  <si>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</si>
  <si>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</si>
  <si>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</si>
  <si>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</si>
  <si>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</si>
  <si>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</si>
  <si>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</si>
  <si>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</si>
  <si>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</si>
  <si>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</si>
  <si>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</si>
  <si>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</si>
  <si>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</si>
  <si>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</si>
  <si>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</si>
  <si>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</si>
  <si>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</si>
  <si>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</si>
  <si>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</si>
  <si>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</si>
  <si>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</si>
  <si>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</si>
  <si>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</si>
  <si>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</si>
  <si>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</si>
  <si>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</si>
  <si>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</si>
  <si>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</si>
  <si>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</si>
  <si>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</si>
  <si>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</si>
  <si>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</si>
  <si>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</si>
  <si>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</si>
  <si>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</si>
  <si>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</si>
  <si>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</si>
  <si>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</si>
  <si>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</si>
  <si>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</si>
  <si>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</si>
  <si>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</si>
  <si>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</si>
  <si>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</si>
  <si>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</si>
  <si>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</si>
  <si>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</si>
  <si>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</si>
  <si>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</si>
  <si>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</si>
  <si>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</si>
  <si>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</si>
  <si>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</si>
  <si>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</si>
  <si>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</si>
  <si>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</si>
  <si>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</si>
  <si>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</si>
  <si>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</si>
  <si>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</si>
  <si>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</si>
  <si>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</si>
  <si>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</si>
  <si>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</si>
  <si>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</si>
  <si>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</si>
  <si>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</si>
  <si>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</si>
  <si>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</si>
  <si>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</si>
  <si>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</si>
  <si>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</si>
  <si>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</si>
  <si>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</si>
  <si>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</si>
  <si>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</si>
  <si>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</si>
  <si>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</si>
  <si>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</si>
  <si>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</si>
  <si>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</si>
  <si>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</si>
  <si>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</si>
  <si>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</si>
  <si>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</si>
  <si>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</si>
  <si>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</si>
  <si>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</si>
  <si>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</si>
  <si>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</si>
  <si>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</si>
  <si>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</si>
  <si>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</si>
  <si>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</si>
  <si>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</si>
  <si>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</si>
  <si>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</si>
  <si>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</si>
  <si>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</si>
  <si>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</si>
  <si>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</si>
  <si>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</si>
  <si>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</si>
  <si>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</si>
  <si>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</si>
  <si>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</si>
  <si>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</si>
  <si>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</si>
  <si>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</si>
  <si>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</si>
  <si>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</si>
  <si>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</si>
  <si>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</si>
  <si>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</si>
  <si>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</si>
  <si>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</si>
  <si>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</si>
  <si>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</si>
  <si>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</si>
  <si>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</si>
  <si>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</si>
  <si>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</si>
  <si>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</si>
  <si>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</si>
  <si>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</si>
  <si>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</si>
  <si>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</si>
  <si>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</si>
  <si>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</si>
  <si>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</si>
  <si>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</si>
  <si>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</si>
  <si>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</si>
  <si>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</si>
  <si>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</si>
  <si>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</si>
  <si>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</si>
  <si>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</si>
  <si>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</si>
  <si>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</si>
  <si>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</si>
  <si>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</si>
  <si>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</si>
  <si>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</si>
  <si>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</si>
  <si>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</si>
  <si>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</si>
  <si>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</si>
  <si>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</si>
  <si>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</si>
  <si>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</si>
  <si>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</si>
  <si>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</si>
  <si>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</si>
  <si>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</si>
  <si>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</si>
  <si>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</si>
  <si>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</si>
  <si>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</si>
  <si>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</si>
  <si>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</si>
  <si>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</si>
  <si>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</si>
  <si>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</si>
  <si>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</si>
  <si>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</si>
  <si>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</si>
  <si>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</si>
  <si>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</si>
  <si>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</si>
  <si>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</si>
  <si>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</si>
  <si>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</si>
  <si>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</si>
  <si>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</si>
  <si>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</si>
  <si>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</si>
  <si>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</si>
  <si>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</si>
  <si>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</si>
  <si>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</si>
  <si>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</si>
  <si>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</si>
  <si>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</si>
  <si>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</si>
  <si>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</si>
  <si>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</si>
  <si>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</si>
  <si>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</si>
  <si>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</si>
  <si>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</si>
  <si>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</si>
  <si>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</si>
  <si>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</si>
  <si>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</si>
  <si>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</si>
  <si>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</si>
  <si>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</si>
  <si>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</si>
  <si>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</si>
  <si>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</si>
  <si>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</si>
  <si>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</si>
  <si>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</si>
  <si>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</si>
  <si>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</si>
  <si>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</si>
  <si>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</si>
  <si>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</si>
  <si>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</si>
  <si>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</si>
  <si>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</si>
  <si>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</si>
  <si>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</si>
  <si>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</si>
  <si>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</si>
  <si>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</si>
  <si>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</si>
  <si>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</si>
  <si>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</si>
  <si>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</si>
  <si>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</si>
  <si>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</si>
  <si>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</si>
  <si>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</si>
  <si>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</si>
  <si>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</si>
  <si>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</si>
  <si>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</si>
  <si>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</si>
  <si>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</si>
  <si>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</si>
  <si>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</si>
  <si>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</si>
  <si>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</si>
  <si>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</si>
  <si>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</si>
  <si>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</si>
  <si>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</si>
  <si>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</si>
  <si>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</si>
  <si>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</si>
  <si>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</si>
  <si>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</si>
  <si>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</si>
  <si>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</si>
  <si>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</si>
  <si>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</si>
  <si>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</si>
  <si>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</si>
  <si>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</si>
  <si>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</si>
  <si>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</si>
  <si>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</si>
  <si>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</si>
  <si>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</si>
  <si>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</si>
  <si>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</si>
  <si>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</si>
  <si>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</si>
  <si>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</si>
  <si>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</si>
  <si>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</si>
  <si>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</si>
  <si>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</si>
  <si>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</si>
  <si>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</si>
  <si>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</si>
  <si>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</si>
  <si>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</si>
  <si>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</si>
  <si>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</si>
  <si>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</si>
  <si>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</si>
  <si>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</si>
  <si>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</si>
  <si>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</si>
  <si>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</si>
  <si>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</si>
  <si>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</si>
  <si>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</si>
  <si>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</si>
  <si>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</si>
  <si>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</si>
  <si>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</si>
  <si>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</si>
  <si>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</si>
  <si>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</si>
  <si>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</si>
  <si>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</si>
  <si>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</si>
  <si>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</si>
  <si>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</si>
  <si>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</si>
  <si>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</si>
  <si>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</si>
  <si>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</si>
  <si>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</si>
  <si>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</si>
  <si>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</si>
  <si>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</si>
  <si>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</si>
  <si>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</si>
  <si>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</si>
  <si>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</si>
  <si>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</si>
  <si>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</si>
  <si>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</si>
  <si>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</si>
  <si>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</si>
  <si>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</si>
  <si>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</si>
  <si>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</si>
  <si>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</si>
  <si>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</si>
  <si>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</si>
  <si>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</si>
  <si>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</si>
  <si>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</si>
  <si>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</si>
  <si>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</si>
  <si>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</si>
  <si>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</si>
  <si>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</si>
  <si>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</si>
  <si>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</si>
  <si>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</si>
  <si>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</si>
  <si>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</si>
  <si>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</si>
  <si>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</si>
  <si>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</si>
  <si>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</si>
  <si>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</si>
  <si>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</si>
  <si>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</si>
  <si>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</si>
  <si>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</si>
  <si>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</si>
  <si>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</si>
  <si>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</si>
  <si>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</si>
  <si>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</si>
  <si>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</si>
  <si>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</si>
  <si>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</si>
  <si>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</si>
  <si>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</si>
  <si>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</si>
  <si>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</si>
  <si>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</si>
  <si>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</si>
  <si>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</si>
  <si>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</si>
  <si>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</si>
  <si>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</si>
  <si>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</si>
  <si>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</si>
  <si>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</si>
  <si>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</si>
  <si>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</si>
  <si>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</si>
  <si>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</si>
  <si>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</si>
  <si>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</si>
  <si>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</si>
  <si>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</si>
  <si>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</si>
  <si>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</si>
  <si>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</si>
  <si>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</si>
  <si>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</si>
  <si>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</si>
  <si>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</si>
  <si>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</si>
  <si>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</si>
  <si>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</si>
  <si>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</si>
  <si>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</si>
  <si>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</si>
  <si>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</si>
  <si>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</si>
  <si>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</si>
  <si>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</si>
  <si>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</si>
  <si>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</si>
  <si>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</si>
  <si>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</si>
  <si>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</si>
  <si>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</si>
  <si>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</si>
  <si>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</si>
  <si>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</si>
  <si>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</si>
  <si>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</si>
  <si>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</si>
  <si>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</si>
  <si>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</si>
  <si>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</si>
  <si>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</si>
  <si>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</si>
  <si>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</si>
  <si>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</si>
  <si>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</si>
  <si>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</si>
  <si>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</si>
  <si>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</si>
  <si>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</si>
  <si>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</si>
  <si>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</si>
  <si>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</si>
  <si>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</si>
  <si>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</si>
  <si>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</si>
  <si>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</si>
  <si>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</si>
  <si>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</si>
  <si>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</si>
  <si>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</si>
  <si>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</si>
  <si>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</si>
  <si>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</si>
  <si>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</si>
  <si>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</si>
  <si>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</si>
  <si>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</si>
  <si>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</si>
  <si>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</si>
  <si>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</si>
  <si>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</si>
  <si>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</si>
  <si>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</si>
  <si>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</si>
  <si>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</si>
  <si>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</si>
  <si>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</si>
  <si>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</si>
  <si>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</si>
  <si>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</si>
  <si>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</si>
  <si>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</si>
  <si>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</si>
  <si>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</si>
  <si>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</si>
  <si>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</si>
  <si>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</si>
  <si>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</si>
  <si>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</si>
  <si>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</si>
  <si>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</si>
  <si>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</si>
  <si>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</si>
  <si>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</si>
  <si>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</si>
  <si>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</si>
  <si>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</si>
  <si>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</si>
  <si>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</si>
  <si>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</si>
  <si>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</si>
  <si>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</si>
  <si>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</si>
  <si>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</si>
  <si>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</si>
  <si>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</si>
  <si>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</si>
  <si>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</si>
  <si>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</si>
  <si>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</si>
  <si>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</si>
  <si>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</si>
  <si>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</si>
  <si>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</si>
  <si>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</si>
  <si>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</si>
  <si>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</si>
  <si>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</si>
  <si>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</si>
  <si>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</si>
  <si>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</si>
  <si>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</si>
  <si>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</si>
  <si>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</si>
  <si>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</si>
  <si>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</si>
  <si>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</si>
  <si>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</si>
  <si>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</si>
  <si>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</si>
  <si>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</si>
  <si>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</si>
  <si>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</si>
  <si>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</si>
  <si>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</si>
  <si>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</si>
  <si>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</si>
  <si>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</si>
  <si>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</si>
  <si>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</si>
  <si>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</si>
  <si>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</si>
  <si>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</si>
  <si>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</si>
  <si>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</si>
  <si>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</si>
  <si>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</si>
  <si>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</si>
  <si>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</si>
  <si>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</si>
  <si>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</si>
  <si>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</si>
  <si>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</si>
  <si>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</si>
  <si>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</si>
  <si>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</si>
  <si>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</si>
  <si>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</si>
  <si>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</si>
  <si>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</si>
  <si>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</si>
  <si>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</si>
  <si>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</si>
  <si>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</si>
  <si>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</si>
  <si>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</si>
  <si>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</si>
  <si>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</si>
  <si>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</si>
  <si>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</si>
  <si>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</si>
  <si>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</si>
  <si>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</si>
  <si>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</si>
  <si>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</si>
  <si>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</si>
  <si>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</si>
  <si>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</si>
  <si>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</si>
  <si>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</si>
  <si>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</si>
  <si>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</si>
  <si>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</si>
  <si>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</si>
  <si>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</si>
  <si>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</si>
  <si>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</si>
  <si>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</si>
  <si>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</si>
  <si>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</si>
  <si>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</si>
  <si>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</si>
  <si>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</si>
  <si>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</si>
  <si>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</si>
  <si>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</si>
  <si>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</si>
  <si>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</si>
  <si>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</si>
  <si>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</si>
  <si>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</si>
  <si>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</si>
  <si>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</si>
  <si>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</si>
  <si>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</si>
  <si>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</si>
  <si>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</si>
  <si>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</si>
  <si>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</si>
  <si>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</si>
  <si>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</si>
  <si>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</si>
  <si>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</si>
  <si>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</si>
  <si>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</si>
  <si>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</si>
  <si>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</si>
  <si>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</si>
  <si>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</si>
  <si>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</si>
  <si>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</si>
  <si>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</si>
  <si>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</si>
  <si>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</si>
  <si>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</si>
  <si>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</si>
  <si>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</si>
  <si>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</si>
  <si>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</si>
  <si>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</si>
  <si>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</si>
  <si>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</si>
  <si>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</si>
  <si>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</si>
  <si>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</si>
  <si>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</si>
  <si>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</si>
  <si>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</si>
  <si>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</si>
  <si>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</si>
  <si>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</si>
  <si>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</si>
  <si>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</si>
  <si>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</si>
  <si>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</si>
  <si>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</si>
  <si>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</si>
  <si>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</si>
  <si>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</si>
  <si>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</si>
  <si>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</si>
  <si>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</si>
  <si>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</si>
  <si>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</si>
  <si>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</si>
  <si>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</si>
  <si>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</si>
  <si>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</si>
  <si>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</si>
  <si>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</si>
  <si>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</si>
  <si>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</si>
  <si>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</si>
  <si>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</si>
  <si>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</si>
  <si>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</si>
  <si>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</si>
  <si>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</si>
  <si>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</si>
  <si>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</si>
  <si>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</si>
  <si>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</si>
  <si>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</si>
  <si>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</si>
  <si>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</si>
  <si>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</si>
  <si>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</si>
  <si>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</si>
  <si>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</si>
  <si>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</si>
  <si>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</si>
  <si>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</si>
  <si>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</si>
  <si>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</si>
  <si>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</si>
  <si>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</si>
  <si>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</si>
  <si>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</si>
  <si>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</si>
  <si>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</si>
  <si>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</si>
  <si>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</si>
  <si>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</si>
  <si>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</si>
  <si>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</si>
  <si>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</si>
  <si>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</si>
  <si>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</si>
  <si>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</si>
  <si>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</si>
  <si>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</si>
  <si>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</si>
  <si>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</si>
  <si>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</si>
  <si>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</si>
  <si>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</si>
  <si>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</si>
  <si>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</si>
  <si>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</si>
  <si>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</si>
  <si>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</si>
  <si>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</si>
  <si>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</si>
  <si>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</si>
  <si>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</si>
  <si>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</si>
  <si>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</si>
  <si>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</si>
  <si>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</si>
  <si>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</si>
  <si>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</si>
  <si>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</si>
  <si>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</si>
  <si>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</si>
  <si>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</si>
  <si>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</si>
  <si>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</si>
  <si>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</si>
  <si>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</si>
  <si>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</si>
  <si>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</si>
  <si>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</si>
  <si>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</si>
  <si>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</si>
  <si>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</si>
  <si>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</si>
  <si>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</si>
  <si>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</si>
  <si>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</si>
  <si>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</si>
  <si>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</si>
  <si>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</si>
  <si>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</si>
  <si>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</si>
  <si>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</si>
  <si>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</si>
  <si>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</si>
  <si>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</si>
  <si>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</si>
  <si>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</si>
  <si>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</si>
  <si>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</si>
  <si>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</si>
  <si>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</si>
  <si>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</si>
  <si>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</si>
  <si>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</si>
  <si>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</si>
  <si>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</si>
  <si>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</si>
  <si>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</si>
  <si>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</si>
  <si>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</si>
  <si>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</si>
  <si>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</si>
  <si>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</si>
  <si>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</si>
  <si>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</si>
  <si>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</si>
  <si>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</si>
  <si>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</si>
  <si>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</si>
  <si>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</si>
  <si>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</si>
  <si>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</si>
  <si>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</si>
  <si>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</si>
  <si>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</si>
  <si>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</si>
  <si>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</si>
  <si>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</si>
  <si>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</si>
  <si>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</si>
  <si>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</si>
  <si>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</si>
  <si>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</si>
  <si>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</si>
  <si>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</si>
  <si>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</si>
  <si>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</si>
  <si>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</si>
  <si>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</si>
  <si>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</si>
  <si>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</si>
  <si>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</si>
  <si>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</si>
  <si>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</si>
  <si>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</si>
  <si>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</si>
  <si>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</si>
  <si>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</si>
  <si>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</si>
  <si>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</si>
  <si>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</si>
  <si>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</si>
  <si>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</si>
  <si>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</si>
  <si>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</si>
  <si>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</si>
  <si>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</si>
  <si>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</si>
  <si>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</si>
  <si>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</si>
  <si>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</si>
  <si>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</si>
  <si>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</si>
  <si>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</si>
  <si>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</si>
  <si>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</si>
  <si>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</si>
  <si>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</si>
  <si>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</si>
  <si>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</si>
  <si>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</si>
  <si>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</si>
  <si>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</si>
  <si>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</si>
  <si>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</si>
  <si>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</si>
  <si>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</si>
  <si>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</si>
  <si>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</si>
  <si>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</si>
  <si>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</si>
  <si>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</si>
  <si>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</si>
  <si>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</si>
  <si>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</si>
  <si>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</si>
  <si>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</si>
  <si>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</si>
  <si>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</si>
  <si>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</si>
  <si>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</si>
  <si>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</si>
  <si>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</si>
  <si>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</si>
  <si>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</si>
  <si>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</si>
  <si>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</si>
  <si>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</si>
  <si>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</si>
  <si>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</si>
  <si>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</si>
  <si>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</si>
  <si>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</si>
  <si>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</si>
  <si>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</si>
  <si>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</si>
  <si>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</si>
  <si>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</si>
  <si>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</si>
  <si>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</si>
  <si>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</si>
  <si>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</si>
  <si>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</si>
  <si>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</si>
  <si>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</si>
  <si>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</si>
  <si>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</si>
  <si>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</si>
  <si>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</si>
  <si>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</si>
  <si>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</si>
  <si>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</si>
  <si>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</si>
  <si>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</si>
  <si>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</si>
  <si>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</si>
  <si>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</si>
  <si>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</si>
  <si>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</si>
  <si>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</si>
  <si>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</si>
  <si>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</si>
  <si>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</si>
  <si>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</si>
  <si>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</si>
  <si>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</si>
  <si>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</si>
  <si>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</si>
  <si>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</si>
  <si>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</si>
  <si>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</si>
  <si>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</si>
  <si>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</si>
  <si>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</si>
  <si>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</si>
  <si>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</si>
  <si>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</si>
  <si>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</si>
  <si>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</si>
  <si>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</si>
  <si>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</si>
  <si>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</si>
  <si>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</si>
  <si>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</si>
  <si>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</si>
  <si>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</si>
  <si>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</si>
  <si>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</si>
  <si>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</si>
  <si>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</si>
  <si>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</si>
  <si>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</si>
  <si>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</si>
  <si>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</si>
  <si>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</si>
  <si>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</si>
  <si>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</si>
  <si>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</si>
  <si>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</si>
  <si>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</si>
  <si>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</si>
  <si>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</si>
  <si>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</si>
  <si>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</si>
  <si>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</si>
  <si>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</si>
  <si>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</si>
  <si>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</si>
  <si>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</si>
  <si>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</si>
  <si>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</si>
  <si>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</si>
  <si>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</si>
  <si>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</si>
  <si>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</si>
  <si>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</si>
  <si>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</si>
  <si>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</si>
  <si>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</si>
  <si>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</si>
  <si>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</si>
  <si>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</si>
  <si>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</si>
  <si>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</si>
  <si>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</si>
  <si>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</si>
  <si>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</si>
  <si>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</si>
  <si>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</si>
  <si>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</si>
  <si>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</si>
  <si>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</si>
  <si>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</si>
  <si>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</si>
  <si>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</si>
  <si>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</si>
  <si>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</si>
  <si>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</si>
  <si>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</si>
  <si>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</si>
  <si>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</si>
  <si>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</si>
  <si>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</si>
  <si>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</si>
  <si>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</si>
  <si>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</si>
  <si>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</si>
  <si>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</si>
  <si>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</si>
  <si>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</si>
  <si>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</si>
  <si>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</si>
  <si>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</si>
  <si>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</si>
  <si>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</si>
  <si>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</si>
  <si>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</si>
  <si>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</si>
  <si>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</si>
  <si>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</si>
  <si>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</si>
  <si>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</si>
  <si>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</si>
  <si>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</si>
  <si>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</si>
  <si>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</si>
  <si>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</si>
  <si>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</si>
  <si>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</si>
  <si>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</si>
  <si>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</si>
  <si>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</si>
  <si>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</si>
  <si>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</si>
  <si>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</si>
  <si>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</si>
  <si>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</si>
  <si>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</si>
  <si>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</si>
  <si>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</si>
  <si>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</si>
  <si>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</si>
  <si>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</si>
  <si>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</si>
  <si>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</si>
  <si>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</si>
  <si>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</si>
  <si>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</si>
  <si>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</si>
  <si>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</si>
  <si>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</si>
  <si>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</si>
  <si>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</si>
  <si>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</si>
  <si>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</si>
  <si>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</si>
  <si>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</si>
  <si>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</si>
  <si>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</si>
  <si>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</si>
  <si>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</si>
  <si>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</si>
  <si>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</si>
  <si>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</si>
  <si>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</si>
  <si>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</si>
  <si>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</si>
  <si>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</si>
  <si>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</si>
  <si>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</si>
  <si>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</si>
  <si>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</si>
  <si>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</si>
  <si>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</si>
  <si>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</si>
  <si>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</si>
  <si>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</si>
  <si>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</si>
  <si>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</si>
  <si>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</si>
  <si>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</si>
  <si>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</si>
  <si>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</si>
  <si>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</si>
  <si>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</si>
  <si>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</si>
  <si>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</si>
  <si>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</si>
  <si>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</si>
  <si>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</si>
  <si>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</si>
  <si>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</si>
  <si>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</si>
  <si>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</si>
  <si>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</si>
  <si>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</si>
  <si>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</si>
  <si>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</si>
  <si>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</si>
  <si>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</si>
  <si>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</si>
  <si>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</si>
  <si>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</si>
  <si>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</si>
  <si>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</si>
  <si>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</si>
  <si>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</si>
  <si>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</si>
  <si>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</si>
  <si>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</si>
  <si>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</si>
  <si>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</si>
  <si>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</si>
  <si>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</si>
  <si>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</si>
  <si>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</si>
  <si>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</si>
  <si>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</si>
  <si>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</si>
  <si>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</si>
  <si>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</si>
  <si>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</si>
  <si>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</si>
  <si>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</si>
  <si>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</si>
  <si>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</si>
  <si>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</si>
  <si>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</si>
  <si>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</si>
  <si>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</si>
  <si>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</si>
  <si>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</si>
  <si>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</si>
  <si>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</si>
  <si>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</si>
  <si>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</si>
  <si>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</si>
  <si>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</si>
  <si>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</si>
  <si>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</si>
  <si>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</si>
  <si>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</si>
  <si>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</si>
  <si>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</si>
  <si>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</si>
  <si>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</si>
  <si>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</si>
  <si>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</si>
  <si>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</si>
  <si>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</si>
  <si>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</si>
  <si>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</si>
  <si>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</si>
  <si>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</si>
  <si>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</si>
  <si>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</si>
  <si>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</si>
  <si>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</si>
  <si>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</si>
  <si>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</si>
  <si>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</si>
  <si>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</si>
  <si>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</si>
  <si>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</si>
  <si>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</si>
  <si>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</si>
  <si>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</si>
  <si>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</si>
  <si>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</si>
  <si>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</si>
  <si>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</si>
  <si>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</si>
  <si>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</si>
  <si>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</si>
  <si>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</si>
  <si>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</si>
  <si>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</si>
  <si>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</si>
  <si>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</si>
  <si>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</si>
  <si>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</si>
  <si>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</si>
  <si>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</si>
  <si>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</si>
  <si>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</si>
  <si>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</si>
  <si>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</si>
  <si>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</si>
  <si>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</si>
  <si>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</si>
  <si>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</si>
  <si>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</si>
  <si>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</si>
  <si>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</si>
  <si>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</si>
  <si>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</si>
  <si>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</si>
  <si>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</si>
  <si>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</si>
  <si>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</si>
  <si>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</si>
  <si>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</si>
  <si>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</si>
  <si>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</si>
  <si>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</si>
  <si>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</si>
  <si>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</si>
  <si>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</si>
  <si>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</si>
  <si>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</si>
  <si>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</si>
  <si>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</si>
  <si>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</si>
  <si>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</si>
  <si>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</si>
  <si>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</si>
  <si>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</si>
  <si>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</si>
  <si>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</si>
  <si>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</si>
  <si>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</si>
  <si>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</si>
  <si>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</si>
  <si>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</si>
  <si>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</si>
  <si>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</si>
  <si>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</si>
  <si>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</si>
  <si>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</si>
  <si>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</si>
  <si>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</si>
  <si>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</si>
  <si>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</si>
  <si>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</si>
  <si>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</si>
  <si>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</si>
  <si>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</si>
  <si>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</si>
  <si>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</si>
  <si>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</si>
  <si>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</si>
  <si>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</si>
  <si>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</si>
  <si>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</si>
  <si>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</si>
  <si>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</si>
  <si>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</si>
  <si>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</si>
  <si>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</si>
  <si>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</si>
  <si>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</si>
  <si>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</si>
  <si>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</si>
  <si>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</si>
  <si>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</si>
  <si>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</si>
  <si>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</si>
  <si>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</si>
  <si>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</si>
  <si>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</si>
  <si>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</si>
  <si>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</si>
  <si>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</si>
  <si>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</si>
  <si>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</si>
  <si>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</si>
  <si>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</si>
  <si>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</si>
  <si>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</si>
  <si>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</si>
  <si>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</si>
  <si>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</si>
  <si>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</si>
  <si>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</si>
  <si>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</si>
  <si>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</si>
  <si>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</si>
  <si>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</si>
  <si>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</si>
  <si>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</si>
  <si>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</si>
  <si>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</si>
  <si>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</si>
  <si>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</si>
  <si>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</si>
  <si>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</si>
  <si>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</si>
  <si>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</si>
  <si>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</si>
  <si>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</si>
  <si>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</si>
  <si>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</si>
  <si>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</si>
  <si>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</si>
  <si>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</si>
  <si>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</si>
  <si>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</si>
  <si>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</si>
  <si>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</si>
  <si>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</si>
  <si>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</si>
  <si>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</si>
  <si>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</si>
  <si>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</si>
  <si>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</si>
  <si>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</si>
  <si>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</si>
  <si>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</si>
  <si>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</si>
  <si>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</si>
  <si>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</si>
  <si>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</si>
  <si>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</si>
  <si>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</si>
  <si>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</si>
  <si>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</si>
  <si>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</si>
  <si>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</si>
  <si>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</si>
  <si>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</si>
  <si>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</si>
  <si>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</si>
  <si>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</si>
  <si>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</si>
  <si>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</si>
  <si>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</si>
  <si>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</si>
  <si>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</si>
  <si>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</si>
  <si>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</si>
  <si>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</si>
  <si>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</si>
  <si>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</si>
  <si>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</si>
  <si>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</si>
  <si>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</si>
  <si>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</si>
  <si>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</si>
  <si>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</si>
  <si>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</si>
  <si>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</si>
  <si>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</si>
  <si>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</si>
  <si>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</si>
  <si>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</si>
  <si>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</si>
  <si>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</si>
  <si>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</si>
  <si>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</si>
  <si>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</si>
  <si>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</si>
  <si>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</si>
  <si>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</si>
  <si>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</si>
  <si>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</si>
  <si>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</si>
  <si>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</si>
  <si>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</si>
  <si>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</si>
  <si>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</si>
  <si>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</si>
  <si>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</si>
  <si>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</si>
  <si>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</si>
  <si>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</si>
  <si>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</si>
  <si>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</si>
  <si>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</si>
  <si>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</si>
  <si>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</si>
  <si>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</si>
  <si>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</si>
  <si>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</si>
  <si>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</si>
  <si>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</si>
  <si>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</si>
  <si>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</si>
  <si>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</si>
  <si>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</si>
  <si>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</si>
  <si>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</si>
  <si>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</si>
  <si>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</si>
  <si>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</si>
  <si>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</si>
  <si>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</si>
  <si>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</si>
  <si>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</si>
  <si>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</si>
  <si>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</si>
  <si>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</si>
  <si>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</si>
  <si>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</si>
  <si>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</si>
  <si>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</si>
  <si>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</si>
  <si>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</si>
  <si>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</si>
  <si>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</si>
  <si>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</si>
  <si>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</si>
  <si>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</si>
  <si>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</si>
  <si>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</si>
  <si>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</si>
  <si>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</si>
  <si>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</si>
  <si>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</si>
  <si>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</si>
  <si>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</si>
  <si>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</si>
  <si>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</si>
  <si>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</si>
  <si>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</si>
  <si>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</si>
  <si>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</si>
  <si>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</si>
  <si>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</si>
  <si>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</si>
  <si>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</si>
  <si>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</si>
  <si>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</si>
  <si>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</si>
  <si>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</si>
  <si>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</si>
  <si>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</si>
  <si>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</si>
  <si>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</si>
  <si>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</si>
  <si>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</si>
  <si>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</si>
  <si>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</si>
  <si>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</si>
  <si>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</si>
  <si>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</si>
  <si>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</si>
  <si>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</si>
  <si>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</si>
  <si>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</si>
  <si>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</si>
  <si>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</si>
  <si>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</si>
  <si>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</si>
  <si>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</si>
  <si>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</si>
  <si>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</si>
  <si>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</si>
  <si>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</si>
  <si>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</si>
  <si>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</si>
  <si>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</si>
  <si>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</si>
  <si>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</si>
  <si>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</si>
  <si>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</si>
  <si>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</si>
  <si>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</si>
  <si>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</si>
  <si>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</si>
  <si>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</si>
  <si>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</si>
  <si>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</si>
  <si>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</si>
  <si>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</si>
  <si>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</si>
  <si>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</si>
  <si>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</si>
  <si>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</si>
  <si>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</si>
  <si>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</si>
  <si>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</si>
  <si>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</si>
  <si>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</si>
  <si>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</si>
  <si>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</si>
  <si>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</si>
  <si>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</si>
  <si>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</si>
  <si>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</si>
  <si>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</si>
  <si>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</si>
  <si>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</si>
  <si>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</si>
  <si>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</si>
  <si>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</si>
  <si>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</si>
  <si>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</si>
  <si>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</si>
  <si>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</si>
  <si>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</si>
  <si>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</si>
  <si>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</si>
  <si>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</si>
  <si>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</si>
  <si>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</si>
  <si>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</si>
  <si>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</si>
  <si>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</si>
  <si>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</si>
  <si>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</si>
  <si>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</si>
  <si>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</si>
  <si>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</si>
  <si>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</si>
  <si>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</si>
  <si>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</si>
  <si>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</si>
  <si>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</si>
  <si>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</si>
  <si>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</si>
  <si>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</si>
  <si>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</si>
  <si>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</si>
  <si>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</si>
  <si>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</si>
  <si>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</si>
  <si>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</si>
  <si>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</si>
  <si>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</si>
  <si>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</si>
  <si>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</si>
  <si>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</si>
  <si>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</si>
  <si>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</si>
  <si>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</si>
  <si>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</si>
  <si>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</si>
  <si>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</si>
  <si>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</si>
  <si>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</si>
  <si>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</si>
  <si>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</si>
  <si>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</si>
  <si>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</si>
  <si>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</si>
  <si>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</si>
  <si>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</si>
  <si>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</si>
  <si>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</si>
  <si>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</si>
  <si>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</si>
  <si>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</si>
  <si>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</si>
  <si>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</si>
  <si>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</si>
  <si>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</si>
  <si>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</si>
  <si>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</si>
  <si>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</si>
  <si>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</si>
  <si>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</si>
  <si>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</si>
  <si>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</si>
  <si>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</si>
  <si>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</si>
  <si>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</si>
  <si>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</si>
  <si>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</si>
  <si>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</si>
  <si>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</si>
  <si>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</si>
  <si>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</si>
  <si>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</si>
  <si>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</si>
  <si>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</si>
  <si>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</si>
  <si>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</si>
  <si>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</si>
  <si>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</si>
  <si>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</si>
  <si>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</si>
  <si>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</si>
  <si>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</si>
  <si>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</si>
  <si>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</si>
  <si>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</si>
  <si>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</si>
  <si>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</si>
  <si>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</si>
  <si>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</si>
  <si>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</si>
  <si>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</si>
  <si>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</si>
  <si>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</si>
  <si>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</si>
  <si>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</si>
  <si>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</si>
  <si>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</si>
  <si>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</si>
  <si>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</si>
  <si>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</si>
  <si>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</si>
  <si>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</si>
  <si>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</si>
  <si>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</si>
  <si>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</si>
  <si>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</si>
  <si>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</si>
  <si>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</si>
  <si>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</si>
  <si>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</si>
  <si>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</si>
  <si>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</si>
  <si>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</si>
  <si>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</si>
  <si>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</si>
  <si>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</si>
  <si>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</si>
  <si>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</si>
  <si>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</si>
  <si>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</si>
  <si>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</si>
  <si>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</si>
  <si>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</si>
  <si>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</si>
  <si>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</si>
  <si>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</si>
  <si>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</si>
  <si>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</si>
  <si>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</si>
  <si>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</si>
  <si>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</si>
  <si>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</si>
  <si>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</si>
  <si>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</si>
  <si>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</si>
  <si>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</si>
  <si>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</si>
  <si>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</si>
  <si>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</si>
  <si>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</si>
  <si>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</si>
  <si>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</si>
  <si>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</si>
  <si>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</si>
  <si>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</si>
  <si>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</si>
  <si>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</si>
  <si>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</si>
  <si>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</si>
  <si>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</si>
  <si>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</si>
  <si>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</si>
  <si>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</si>
  <si>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</si>
  <si>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</si>
  <si>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</si>
  <si>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</si>
  <si>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</si>
  <si>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</si>
  <si>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</si>
  <si>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</si>
  <si>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</si>
  <si>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</si>
  <si>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</si>
  <si>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</si>
  <si>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</si>
  <si>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</si>
  <si>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</si>
  <si>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</si>
  <si>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</si>
  <si>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</si>
  <si>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</si>
  <si>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</si>
  <si>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</si>
  <si>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</si>
  <si>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</si>
  <si>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</si>
  <si>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</si>
  <si>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</si>
  <si>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</si>
  <si>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</si>
  <si>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</si>
  <si>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</si>
  <si>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</si>
  <si>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</si>
  <si>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</si>
  <si>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</si>
  <si>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</si>
  <si>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</si>
  <si>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</si>
  <si>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</si>
  <si>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</si>
  <si>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</si>
  <si>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</si>
  <si>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</si>
  <si>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</si>
  <si>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</si>
  <si>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</si>
  <si>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</si>
  <si>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</si>
  <si>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</si>
  <si>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</si>
  <si>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</si>
  <si>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</si>
  <si>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</si>
  <si>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</si>
  <si>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</si>
  <si>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</si>
  <si>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</si>
  <si>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</si>
  <si>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</si>
  <si>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</si>
  <si>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</si>
  <si>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</si>
  <si>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</si>
  <si>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</si>
  <si>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</si>
  <si>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</si>
  <si>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</si>
  <si>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</si>
  <si>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</si>
  <si>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</si>
  <si>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</si>
  <si>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</si>
  <si>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</si>
  <si>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</si>
  <si>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</si>
  <si>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</si>
  <si>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</si>
  <si>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</si>
  <si>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</si>
  <si>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</si>
  <si>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</si>
  <si>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</si>
  <si>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</si>
  <si>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</si>
  <si>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</si>
  <si>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</si>
  <si>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</si>
  <si>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</si>
  <si>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</si>
  <si>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</si>
  <si>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</si>
  <si>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</si>
  <si>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</si>
  <si>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</si>
  <si>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</si>
  <si>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</si>
  <si>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</si>
  <si>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</si>
  <si>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</si>
  <si>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</si>
  <si>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</si>
  <si>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</si>
  <si>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</si>
  <si>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</si>
  <si>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</si>
  <si>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</si>
  <si>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</si>
  <si>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</si>
  <si>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</si>
  <si>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</si>
  <si>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</si>
  <si>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</si>
  <si>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</si>
  <si>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</si>
  <si>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</si>
  <si>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</si>
  <si>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</si>
  <si>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</si>
  <si>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</si>
  <si>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</si>
  <si>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</si>
  <si>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</si>
  <si>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</si>
  <si>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</si>
  <si>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</si>
  <si>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</si>
  <si>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</si>
  <si>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</si>
  <si>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</si>
  <si>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</si>
  <si>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</si>
  <si>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</si>
  <si>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</si>
  <si>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</si>
  <si>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</si>
  <si>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</si>
  <si>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</si>
  <si>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</si>
  <si>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</si>
  <si>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</si>
  <si>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</si>
  <si>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</si>
  <si>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</si>
  <si>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</si>
  <si>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</si>
  <si>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</si>
  <si>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</si>
  <si>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</si>
  <si>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</si>
  <si>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</si>
  <si>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</si>
  <si>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</si>
  <si>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</si>
  <si>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</si>
  <si>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</si>
  <si>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</si>
  <si>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</si>
  <si>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</si>
  <si>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</si>
  <si>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</si>
  <si>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</si>
  <si>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</si>
  <si>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</si>
  <si>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</si>
  <si>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</si>
  <si>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</si>
  <si>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</si>
  <si>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</si>
  <si>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</si>
  <si>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</si>
  <si>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</si>
  <si>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</si>
  <si>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</si>
  <si>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</si>
  <si>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</si>
  <si>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</si>
  <si>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</si>
  <si>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</si>
  <si>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</si>
  <si>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</si>
  <si>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</si>
  <si>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</si>
  <si>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</si>
  <si>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</si>
  <si>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</si>
  <si>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</si>
  <si>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</si>
  <si>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</si>
  <si>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</si>
  <si>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</si>
  <si>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</si>
  <si>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</si>
  <si>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</si>
  <si>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</si>
  <si>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</si>
  <si>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</si>
  <si>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</si>
  <si>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</si>
  <si>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</si>
  <si>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</si>
  <si>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</si>
  <si>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</si>
  <si>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</si>
  <si>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</si>
  <si>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</si>
  <si>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</si>
  <si>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</si>
  <si>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</si>
  <si>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</si>
  <si>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</si>
  <si>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</si>
  <si>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</si>
  <si>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</si>
  <si>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</si>
  <si>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</si>
  <si>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</si>
  <si>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</si>
  <si>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</si>
  <si>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</si>
  <si>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</si>
  <si>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</si>
  <si>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</si>
  <si>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</si>
  <si>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</si>
  <si>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</si>
  <si>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</si>
  <si>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</si>
  <si>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</si>
  <si>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</si>
  <si>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</si>
  <si>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</si>
  <si>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</si>
  <si>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</si>
  <si>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</si>
  <si>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</si>
  <si>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</si>
  <si>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</si>
  <si>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</si>
  <si>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</si>
  <si>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</si>
  <si>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</si>
  <si>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</si>
  <si>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</si>
  <si>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</si>
  <si>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</si>
  <si>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</si>
  <si>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</si>
  <si>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</si>
  <si>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</si>
  <si>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</si>
  <si>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</si>
  <si>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</si>
  <si>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</si>
  <si>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</si>
  <si>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</si>
  <si>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</si>
  <si>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</si>
  <si>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</si>
  <si>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</si>
  <si>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</si>
  <si>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</si>
  <si>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</si>
  <si>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</si>
  <si>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</si>
  <si>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</si>
  <si>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</si>
  <si>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</si>
  <si>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</si>
  <si>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</si>
  <si>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</si>
  <si>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</si>
  <si>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</si>
  <si>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</si>
  <si>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</si>
  <si>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</si>
  <si>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</si>
  <si>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</si>
  <si>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</si>
  <si>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</si>
  <si>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</si>
  <si>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</si>
  <si>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</si>
  <si>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</si>
  <si>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</si>
  <si>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</si>
  <si>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</si>
  <si>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</si>
  <si>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</si>
  <si>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</si>
  <si>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</si>
  <si>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</si>
  <si>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</si>
  <si>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</si>
  <si>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</si>
  <si>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</si>
  <si>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</si>
  <si>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</si>
  <si>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</si>
  <si>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</si>
  <si>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</si>
  <si>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</si>
  <si>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</si>
  <si>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</si>
  <si>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</si>
  <si>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</si>
  <si>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</si>
  <si>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</si>
  <si>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</si>
  <si>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</si>
  <si>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</si>
  <si>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</si>
  <si>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</si>
  <si>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</si>
  <si>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</si>
  <si>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</si>
  <si>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</si>
  <si>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</si>
  <si>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</si>
  <si>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</si>
  <si>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</si>
  <si>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</si>
  <si>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</si>
  <si>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</si>
  <si>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</si>
  <si>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</si>
  <si>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</si>
  <si>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</si>
  <si>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</si>
  <si>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</si>
  <si>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</si>
  <si>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</si>
  <si>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</si>
  <si>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</si>
  <si>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</si>
  <si>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</si>
  <si>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</si>
  <si>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</si>
  <si>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</si>
  <si>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</si>
  <si>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</si>
  <si>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</si>
  <si>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</si>
  <si>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</si>
  <si>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</si>
  <si>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</si>
  <si>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</si>
  <si>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</si>
  <si>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</si>
  <si>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</si>
  <si>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</si>
  <si>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</si>
  <si>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</si>
  <si>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</si>
  <si>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</si>
  <si>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</si>
  <si>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</si>
  <si>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</si>
  <si>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</si>
  <si>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</si>
  <si>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</si>
  <si>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</si>
  <si>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</si>
  <si>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</si>
  <si>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</si>
  <si>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</si>
  <si>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</si>
  <si>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</si>
  <si>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</si>
  <si>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</si>
  <si>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</si>
  <si>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</si>
  <si>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</si>
  <si>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</si>
  <si>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</si>
  <si>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</si>
  <si>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</si>
  <si>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</si>
  <si>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</si>
  <si>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</si>
  <si>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</si>
  <si>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</si>
  <si>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</si>
  <si>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</si>
  <si>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</si>
  <si>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</si>
  <si>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</si>
  <si>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</si>
  <si>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</si>
  <si>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</si>
  <si>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</si>
  <si>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</si>
  <si>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</si>
  <si>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</si>
  <si>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</si>
  <si>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</si>
  <si>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</si>
  <si>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</si>
  <si>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</si>
  <si>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</si>
  <si>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</si>
  <si>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</si>
  <si>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</si>
  <si>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</si>
  <si>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</si>
  <si>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</si>
  <si>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</si>
  <si>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</si>
  <si>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</si>
  <si>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</si>
  <si>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</si>
  <si>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</si>
  <si>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</si>
  <si>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</si>
  <si>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</si>
  <si>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</si>
  <si>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</si>
  <si>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</si>
  <si>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</si>
  <si>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</si>
  <si>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</si>
  <si>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</si>
  <si>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</si>
  <si>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</si>
  <si>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</si>
  <si>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</si>
  <si>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</si>
  <si>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</si>
  <si>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</si>
  <si>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</si>
  <si>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</si>
  <si>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</si>
  <si>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</si>
  <si>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</si>
  <si>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</si>
  <si>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</si>
  <si>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</si>
  <si>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</si>
  <si>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</si>
  <si>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</si>
  <si>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</si>
  <si>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</si>
  <si>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</si>
  <si>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</si>
  <si>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</si>
  <si>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</si>
  <si>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</si>
  <si>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</si>
  <si>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</si>
  <si>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</si>
  <si>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</si>
  <si>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</si>
  <si>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</si>
  <si>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</si>
  <si>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</si>
  <si>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</si>
  <si>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</si>
  <si>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</si>
  <si>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</si>
  <si>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</si>
  <si>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</si>
  <si>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</si>
  <si>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</si>
  <si>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</si>
  <si>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</si>
  <si>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</si>
  <si>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</si>
  <si>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</si>
  <si>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</si>
  <si>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</si>
  <si>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</si>
  <si>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</si>
  <si>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</si>
  <si>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</si>
  <si>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</si>
  <si>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</si>
  <si>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</si>
  <si>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</si>
  <si>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</si>
  <si>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</si>
  <si>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</si>
  <si>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</si>
  <si>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</si>
  <si>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</si>
  <si>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</si>
  <si>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</si>
  <si>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</si>
  <si>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</si>
  <si>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</si>
  <si>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</si>
  <si>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</si>
  <si>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</si>
  <si>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</si>
  <si>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</si>
  <si>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</si>
  <si>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</si>
  <si>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</si>
  <si>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</si>
  <si>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</si>
  <si>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</si>
  <si>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</si>
  <si>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</si>
  <si>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</si>
  <si>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</si>
  <si>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</si>
  <si>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</si>
  <si>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</si>
  <si>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</si>
  <si>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</si>
  <si>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</si>
  <si>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</si>
  <si>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</si>
  <si>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</si>
  <si>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</si>
  <si>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</si>
  <si>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</si>
  <si>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</si>
  <si>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</si>
  <si>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</si>
  <si>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</si>
  <si>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</si>
  <si>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</si>
  <si>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</si>
  <si>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</si>
  <si>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</si>
  <si>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</si>
  <si>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</si>
  <si>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</si>
  <si>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</si>
  <si>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</si>
  <si>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</si>
  <si>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</si>
  <si>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</si>
  <si>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</si>
  <si>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</si>
  <si>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</si>
  <si>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</si>
  <si>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</si>
  <si>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</si>
  <si>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</si>
  <si>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</si>
  <si>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</si>
  <si>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</si>
  <si>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</si>
  <si>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</si>
  <si>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</si>
  <si>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</si>
  <si>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</si>
  <si>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</si>
  <si>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</si>
  <si>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</si>
  <si>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</si>
  <si>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</si>
  <si>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</si>
  <si>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</si>
  <si>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</si>
  <si>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</si>
  <si>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</si>
  <si>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</si>
  <si>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</si>
  <si>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</si>
  <si>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</si>
  <si>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</si>
  <si>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</si>
  <si>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</si>
  <si>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</si>
  <si>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</si>
  <si>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</si>
  <si>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</si>
  <si>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</si>
  <si>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</si>
  <si>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</si>
  <si>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</si>
  <si>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</si>
  <si>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</si>
  <si>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</si>
  <si>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</si>
  <si>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</si>
  <si>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</si>
  <si>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</si>
  <si>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</si>
  <si>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</si>
  <si>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</si>
  <si>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</si>
  <si>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</si>
  <si>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</si>
  <si>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</si>
  <si>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</si>
  <si>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</si>
  <si>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</si>
  <si>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</si>
  <si>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</si>
  <si>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</si>
  <si>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</si>
  <si>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</si>
  <si>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</si>
  <si>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</si>
  <si>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</si>
  <si>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</si>
  <si>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</si>
  <si>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</si>
  <si>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</si>
  <si>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</si>
  <si>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</si>
  <si>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</si>
  <si>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</si>
  <si>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</si>
  <si>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</si>
  <si>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</si>
  <si>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</si>
  <si>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</si>
  <si>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</si>
  <si>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</si>
  <si>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</si>
  <si>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</si>
  <si>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</si>
  <si>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</si>
  <si>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</si>
  <si>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</si>
  <si>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</si>
  <si>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</si>
  <si>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</si>
  <si>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</si>
  <si>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</si>
  <si>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</si>
  <si>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</si>
  <si>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</si>
  <si>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</si>
  <si>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</si>
  <si>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</si>
  <si>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</si>
  <si>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</si>
  <si>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</si>
  <si>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</si>
  <si>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</si>
  <si>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</si>
  <si>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</si>
  <si>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</si>
  <si>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</si>
  <si>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</si>
  <si>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</si>
  <si>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</si>
  <si>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</si>
  <si>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</si>
  <si>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</si>
  <si>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</si>
  <si>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</si>
  <si>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</si>
  <si>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</si>
  <si>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</si>
  <si>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</si>
  <si>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</si>
  <si>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</si>
  <si>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</si>
  <si>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</si>
  <si>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</si>
  <si>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</si>
  <si>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</si>
  <si>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</si>
  <si>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</si>
  <si>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</si>
  <si>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</si>
  <si>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</si>
  <si>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</si>
  <si>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</si>
  <si>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</si>
  <si>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</si>
  <si>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</si>
  <si>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</si>
  <si>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</si>
  <si>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</si>
  <si>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</si>
  <si>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</si>
  <si>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</si>
  <si>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</si>
  <si>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</si>
  <si>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</si>
  <si>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</si>
  <si>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</si>
  <si>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</si>
  <si>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</si>
  <si>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</si>
  <si>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</si>
  <si>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</si>
  <si>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</si>
  <si>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</si>
  <si>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</si>
  <si>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</si>
  <si>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</si>
  <si>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</si>
  <si>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</si>
  <si>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</si>
  <si>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</si>
  <si>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</si>
  <si>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</si>
  <si>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</si>
  <si>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</si>
  <si>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</si>
  <si>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</si>
  <si>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</si>
  <si>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</si>
  <si>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</si>
  <si>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</si>
  <si>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</si>
  <si>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</si>
  <si>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</si>
  <si>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</si>
  <si>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</si>
  <si>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</si>
  <si>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</si>
  <si>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</si>
  <si>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</si>
  <si>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</si>
  <si>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</si>
  <si>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</si>
  <si>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</si>
  <si>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</si>
  <si>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</si>
  <si>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</si>
  <si>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</si>
  <si>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</si>
  <si>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</si>
  <si>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</si>
  <si>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</si>
  <si>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</si>
  <si>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</si>
  <si>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</si>
  <si>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</si>
  <si>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</si>
  <si>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</si>
  <si>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</si>
  <si>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</si>
  <si>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</si>
  <si>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</si>
  <si>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</si>
  <si>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</si>
  <si>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</si>
  <si>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</si>
  <si>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</si>
  <si>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</si>
  <si>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</si>
  <si>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</si>
  <si>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</si>
  <si>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</si>
  <si>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</si>
  <si>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</si>
  <si>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</si>
  <si>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</si>
  <si>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</si>
  <si>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</si>
  <si>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</si>
  <si>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</si>
  <si>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</si>
  <si>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</si>
  <si>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</si>
  <si>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</si>
  <si>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</si>
  <si>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</si>
  <si>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</si>
  <si>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</si>
  <si>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</si>
  <si>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</si>
  <si>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</si>
  <si>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</si>
  <si>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</si>
  <si>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</si>
  <si>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</si>
  <si>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</si>
  <si>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</si>
  <si>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</si>
  <si>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</si>
  <si>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</si>
  <si>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</si>
  <si>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</si>
  <si>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</si>
  <si>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</si>
  <si>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</si>
  <si>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</si>
  <si>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</si>
  <si>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</si>
  <si>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</si>
  <si>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</si>
  <si>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</si>
  <si>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</si>
  <si>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</si>
  <si>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</si>
  <si>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</si>
  <si>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</si>
  <si>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</si>
  <si>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</si>
  <si>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</si>
  <si>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</si>
  <si>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</si>
  <si>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</si>
  <si>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</si>
  <si>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</si>
  <si>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</si>
  <si>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</si>
  <si>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</si>
  <si>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</si>
  <si>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</si>
  <si>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</si>
  <si>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</si>
  <si>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</si>
  <si>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</si>
  <si>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</si>
  <si>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</si>
  <si>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</si>
  <si>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</si>
  <si>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</si>
  <si>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</si>
  <si>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</si>
  <si>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</si>
  <si>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</si>
  <si>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</si>
  <si>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</si>
  <si>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</si>
  <si>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</si>
  <si>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</si>
  <si>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</si>
  <si>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</si>
  <si>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</si>
  <si>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</si>
  <si>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</si>
  <si>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</si>
  <si>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</si>
  <si>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</si>
  <si>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</si>
  <si>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</si>
  <si>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</si>
  <si>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</si>
  <si>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</si>
  <si>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</si>
  <si>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</si>
  <si>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</si>
  <si>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</si>
  <si>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</si>
  <si>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</si>
  <si>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</si>
  <si>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</si>
  <si>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</si>
  <si>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</si>
  <si>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</si>
  <si>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</si>
  <si>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</si>
  <si>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</si>
  <si>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</si>
  <si>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</si>
  <si>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</si>
  <si>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</si>
  <si>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</si>
  <si>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</si>
  <si>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</si>
  <si>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</si>
  <si>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</si>
  <si>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</si>
  <si>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</si>
  <si>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</si>
  <si>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</si>
  <si>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</si>
  <si>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</si>
  <si>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</si>
  <si>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</si>
  <si>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</si>
  <si>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</si>
  <si>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</si>
  <si>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</si>
  <si>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</si>
  <si>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</si>
  <si>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</si>
  <si>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</si>
  <si>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</si>
  <si>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</si>
  <si>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</si>
  <si>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</si>
  <si>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</si>
  <si>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</si>
  <si>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</si>
  <si>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</si>
  <si>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</si>
  <si>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</si>
  <si>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</si>
  <si>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</si>
  <si>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</si>
  <si>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</si>
  <si>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</si>
  <si>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</si>
  <si>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</si>
  <si>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</si>
  <si>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</si>
  <si>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</si>
  <si>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</si>
  <si>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</si>
  <si>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</si>
  <si>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</si>
  <si>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</si>
  <si>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</si>
  <si>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</si>
  <si>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</si>
  <si>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</si>
  <si>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</si>
  <si>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</si>
  <si>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</si>
  <si>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</si>
  <si>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</si>
  <si>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</si>
  <si>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</si>
  <si>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</si>
  <si>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</si>
  <si>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</si>
  <si>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</si>
  <si>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</si>
  <si>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</si>
  <si>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</si>
  <si>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</si>
  <si>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</si>
  <si>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</si>
  <si>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</si>
  <si>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</si>
  <si>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</si>
  <si>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</si>
  <si>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</si>
  <si>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</si>
  <si>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</si>
  <si>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</si>
  <si>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</si>
  <si>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</si>
  <si>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</si>
  <si>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</si>
  <si>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</si>
  <si>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</si>
  <si>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</si>
  <si>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</si>
  <si>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</si>
  <si>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</si>
  <si>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</si>
  <si>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</si>
  <si>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</si>
  <si>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</si>
  <si>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</si>
  <si>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</si>
  <si>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</si>
  <si>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</si>
  <si>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</si>
  <si>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</si>
  <si>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</si>
  <si>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</si>
  <si>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</si>
  <si>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</si>
  <si>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</si>
  <si>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</si>
  <si>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</si>
  <si>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</si>
  <si>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</si>
  <si>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</si>
  <si>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</si>
  <si>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</si>
  <si>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</si>
  <si>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</si>
  <si>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</si>
  <si>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</si>
  <si>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</si>
  <si>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</si>
  <si>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</si>
  <si>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</si>
  <si>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</si>
  <si>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</si>
  <si>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</si>
  <si>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</si>
  <si>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</si>
  <si>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</si>
  <si>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</si>
  <si>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</si>
  <si>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</si>
  <si>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</si>
  <si>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</si>
  <si>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</si>
  <si>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</si>
  <si>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</si>
  <si>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</si>
  <si>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</si>
  <si>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</si>
  <si>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</si>
  <si>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</si>
  <si>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</si>
  <si>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</si>
  <si>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</si>
  <si>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</si>
  <si>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</si>
  <si>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</si>
  <si>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</si>
  <si>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</si>
  <si>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</si>
  <si>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</si>
  <si>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</si>
  <si>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</si>
  <si>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</si>
  <si>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</si>
  <si>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</si>
  <si>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</si>
  <si>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</si>
  <si>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</si>
  <si>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</si>
  <si>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</si>
  <si>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</si>
  <si>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</si>
  <si>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</si>
  <si>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</si>
  <si>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</si>
  <si>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</si>
  <si>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</si>
  <si>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</si>
  <si>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</si>
  <si>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</si>
  <si>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</si>
  <si>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</si>
  <si>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</si>
  <si>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</si>
  <si>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</si>
  <si>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</si>
  <si>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</si>
  <si>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</si>
  <si>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</si>
  <si>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</si>
  <si>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</si>
  <si>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</si>
  <si>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</si>
  <si>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</si>
  <si>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</si>
  <si>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</si>
  <si>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</si>
  <si>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</si>
  <si>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</si>
  <si>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</si>
  <si>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</si>
  <si>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</si>
  <si>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</si>
  <si>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</si>
  <si>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</si>
  <si>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</si>
  <si>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</si>
  <si>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</si>
  <si>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</si>
  <si>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</si>
  <si>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</si>
  <si>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</si>
  <si>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</si>
  <si>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</si>
  <si>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</si>
  <si>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</si>
  <si>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</si>
  <si>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</si>
  <si>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</si>
  <si>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</si>
  <si>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</si>
  <si>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</si>
  <si>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</si>
  <si>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</si>
  <si>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</si>
  <si>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</si>
  <si>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</si>
  <si>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</si>
  <si>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</si>
  <si>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</si>
  <si>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</si>
  <si>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</si>
  <si>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</si>
  <si>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</si>
  <si>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</si>
  <si>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</si>
  <si>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</si>
  <si>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</si>
  <si>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</si>
  <si>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</si>
  <si>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</si>
  <si>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</si>
  <si>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</si>
  <si>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</si>
  <si>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</si>
  <si>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</si>
  <si>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</si>
  <si>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</si>
  <si>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</si>
  <si>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</si>
  <si>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</si>
  <si>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</si>
  <si>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</si>
  <si>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</si>
  <si>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</si>
  <si>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</si>
  <si>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</si>
  <si>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</si>
  <si>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</si>
  <si>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</si>
  <si>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</si>
  <si>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</si>
  <si>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</si>
  <si>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</si>
  <si>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</si>
  <si>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</si>
  <si>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</si>
  <si>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</si>
  <si>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</si>
  <si>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</si>
  <si>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</si>
  <si>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</si>
  <si>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</si>
  <si>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</si>
  <si>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</si>
  <si>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</si>
  <si>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</si>
  <si>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</si>
  <si>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</si>
  <si>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</si>
  <si>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</si>
  <si>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</si>
  <si>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</si>
  <si>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</si>
  <si>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</si>
  <si>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</si>
  <si>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</si>
  <si>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</si>
  <si>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</si>
  <si>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</si>
  <si>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</si>
  <si>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</si>
  <si>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</si>
  <si>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</si>
  <si>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</si>
  <si>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</si>
  <si>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</si>
  <si>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</si>
  <si>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</si>
  <si>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</si>
  <si>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</si>
  <si>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</si>
  <si>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</si>
  <si>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</si>
  <si>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</si>
  <si>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</si>
  <si>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</si>
  <si>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</si>
  <si>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</si>
  <si>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</si>
  <si>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</si>
  <si>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</si>
  <si>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</si>
  <si>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</si>
  <si>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</si>
  <si>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</si>
  <si>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</si>
  <si>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</si>
  <si>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</si>
  <si>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</si>
  <si>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</si>
  <si>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</si>
  <si>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</si>
  <si>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</si>
  <si>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</si>
  <si>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</si>
  <si>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</si>
  <si>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</si>
  <si>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</si>
  <si>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</si>
  <si>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</si>
  <si>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</si>
  <si>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</si>
  <si>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</si>
  <si>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</si>
  <si>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</si>
  <si>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</si>
  <si>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</si>
  <si>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</si>
  <si>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</si>
  <si>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</si>
  <si>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</si>
  <si>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</si>
  <si>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</si>
  <si>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</si>
  <si>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</si>
  <si>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</si>
  <si>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</si>
  <si>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</si>
  <si>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</si>
  <si>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</si>
  <si>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</si>
  <si>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</si>
  <si>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</si>
  <si>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</si>
  <si>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</si>
  <si>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</si>
  <si>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</si>
  <si>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</si>
  <si>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</si>
  <si>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</si>
  <si>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</si>
  <si>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</si>
  <si>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</si>
  <si>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</si>
  <si>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</si>
  <si>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</si>
  <si>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</si>
  <si>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</si>
  <si>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</si>
  <si>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</si>
  <si>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</si>
  <si>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</si>
  <si>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</si>
  <si>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</si>
  <si>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</si>
  <si>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</si>
  <si>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</si>
  <si>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</si>
  <si>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</si>
  <si>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</si>
  <si>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</si>
  <si>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</si>
  <si>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</si>
  <si>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</si>
  <si>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</si>
  <si>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</si>
  <si>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</si>
  <si>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</si>
  <si>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</si>
  <si>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</si>
  <si>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</si>
  <si>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</si>
  <si>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</si>
  <si>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</si>
  <si>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</si>
  <si>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</si>
  <si>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</si>
  <si>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</si>
  <si>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</si>
  <si>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</si>
  <si>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</si>
  <si>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</si>
  <si>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</si>
  <si>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</si>
  <si>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</si>
  <si>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</si>
  <si>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</si>
  <si>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</si>
  <si>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</si>
  <si>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</si>
  <si>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</si>
  <si>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</si>
  <si>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</si>
  <si>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</si>
  <si>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</si>
  <si>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</si>
  <si>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</si>
  <si>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</si>
  <si>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</si>
  <si>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</si>
  <si>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</si>
  <si>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</si>
  <si>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</si>
  <si>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</si>
  <si>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</si>
  <si>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</si>
  <si>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</si>
  <si>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</si>
  <si>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</si>
  <si>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</si>
  <si>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</si>
  <si>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</si>
  <si>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</si>
  <si>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</si>
  <si>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</si>
  <si>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</si>
  <si>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</si>
  <si>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</si>
  <si>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</si>
  <si>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</si>
  <si>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</si>
  <si>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</si>
  <si>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</si>
  <si>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</si>
  <si>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</si>
  <si>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</si>
  <si>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</si>
  <si>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</si>
  <si>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</si>
  <si>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</si>
  <si>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</si>
  <si>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</si>
  <si>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</si>
  <si>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</si>
  <si>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</si>
  <si>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</si>
  <si>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</si>
  <si>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</si>
  <si>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</si>
  <si>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</si>
  <si>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</si>
  <si>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</si>
  <si>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</si>
  <si>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</si>
  <si>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</si>
  <si>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</si>
  <si>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</si>
  <si>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</si>
  <si>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</si>
  <si>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</si>
  <si>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</si>
  <si>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</si>
  <si>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</si>
  <si>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</si>
  <si>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</si>
  <si>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</si>
  <si>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</si>
  <si>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</si>
  <si>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</si>
  <si>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</si>
  <si>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</si>
  <si>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</si>
  <si>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</si>
  <si>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</si>
  <si>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</si>
  <si>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</si>
  <si>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</si>
  <si>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</si>
  <si>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</si>
  <si>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</si>
  <si>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</si>
  <si>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</si>
  <si>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</si>
  <si>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</si>
  <si>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</si>
  <si>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</si>
  <si>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</si>
  <si>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</si>
  <si>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</si>
  <si>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</si>
  <si>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</si>
  <si>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</si>
  <si>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</si>
  <si>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</si>
  <si>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</si>
  <si>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</si>
  <si>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</si>
  <si>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</si>
  <si>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</si>
  <si>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</si>
  <si>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</si>
  <si>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</si>
  <si>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</si>
  <si>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</si>
  <si>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</si>
  <si>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</si>
  <si>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</si>
  <si>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</si>
  <si>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</si>
  <si>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</si>
  <si>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</si>
  <si>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</si>
  <si>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</si>
  <si>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</si>
  <si>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</si>
  <si>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</si>
  <si>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</si>
  <si>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</si>
  <si>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</si>
  <si>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</si>
  <si>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</si>
  <si>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</si>
  <si>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</si>
  <si>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</si>
  <si>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</si>
  <si>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</si>
  <si>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</si>
  <si>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</si>
  <si>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</si>
  <si>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</si>
  <si>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</si>
  <si>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</si>
  <si>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</si>
  <si>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</si>
  <si>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</si>
  <si>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</si>
  <si>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</si>
  <si>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</si>
  <si>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</si>
  <si>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</si>
  <si>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</si>
  <si>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</si>
  <si>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</si>
  <si>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</si>
  <si>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</si>
  <si>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</si>
  <si>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</si>
  <si>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</si>
  <si>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</si>
  <si>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</si>
  <si>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</si>
  <si>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</si>
  <si>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</si>
  <si>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</si>
  <si>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</si>
  <si>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</si>
  <si>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</si>
  <si>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</si>
  <si>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</si>
  <si>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</si>
  <si>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</si>
  <si>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</si>
  <si>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</si>
  <si>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</si>
  <si>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</si>
  <si>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</si>
  <si>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</si>
  <si>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</si>
  <si>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</si>
  <si>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</si>
  <si>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</si>
  <si>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</si>
  <si>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</si>
  <si>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</si>
  <si>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</si>
  <si>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</si>
  <si>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</si>
  <si>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</si>
  <si>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</si>
  <si>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</si>
  <si>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</si>
  <si>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</si>
  <si>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</si>
  <si>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</si>
  <si>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</si>
  <si>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</si>
  <si>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</si>
  <si>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</si>
  <si>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</si>
  <si>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</si>
  <si>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</si>
  <si>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</si>
  <si>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</si>
  <si>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</si>
  <si>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</si>
  <si>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</si>
  <si>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</si>
  <si>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</si>
  <si>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</si>
  <si>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</si>
  <si>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</si>
  <si>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</si>
  <si>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</si>
  <si>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</si>
  <si>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</si>
  <si>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</si>
  <si>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</si>
  <si>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</si>
  <si>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</si>
  <si>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</si>
  <si>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</si>
  <si>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</si>
  <si>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</si>
  <si>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</si>
  <si>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</si>
  <si>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</si>
  <si>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</si>
  <si>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</si>
  <si>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</si>
  <si>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</si>
  <si>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</si>
  <si>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</si>
  <si>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</si>
  <si>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</si>
  <si>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</si>
  <si>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</si>
  <si>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</si>
  <si>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</si>
  <si>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</si>
  <si>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</si>
  <si>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</si>
  <si>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</si>
  <si>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</si>
  <si>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</si>
  <si>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</si>
  <si>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</si>
  <si>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</si>
  <si>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</si>
  <si>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</si>
  <si>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</si>
  <si>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</si>
  <si>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</si>
  <si>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</si>
  <si>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</si>
  <si>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</si>
  <si>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</si>
  <si>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</si>
  <si>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</si>
  <si>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</si>
  <si>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</si>
  <si>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</si>
  <si>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</si>
  <si>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</si>
  <si>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</si>
  <si>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</si>
  <si>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</si>
  <si>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</si>
  <si>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</si>
  <si>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</si>
  <si>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</si>
  <si>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</si>
  <si>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</si>
  <si>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</si>
  <si>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</si>
  <si>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</si>
  <si>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</si>
  <si>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</si>
  <si>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</si>
  <si>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</si>
  <si>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</si>
  <si>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</si>
  <si>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</si>
  <si>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</si>
  <si>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</si>
  <si>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</si>
  <si>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</si>
  <si>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</si>
  <si>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</si>
  <si>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</si>
  <si>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</si>
  <si>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</si>
  <si>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</si>
  <si>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</si>
  <si>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</si>
  <si>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</si>
  <si>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</si>
  <si>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</si>
  <si>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</si>
  <si>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</si>
  <si>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</si>
  <si>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</si>
  <si>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</si>
  <si>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</si>
  <si>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</si>
  <si>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</si>
  <si>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</si>
  <si>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</si>
  <si>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</si>
  <si>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</si>
  <si>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</si>
  <si>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</si>
  <si>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</si>
  <si>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</si>
  <si>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</si>
  <si>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</si>
  <si>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</si>
  <si>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</si>
  <si>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</si>
  <si>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</si>
  <si>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</si>
  <si>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</si>
  <si>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</si>
  <si>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</si>
  <si>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</si>
  <si>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</si>
  <si>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</si>
  <si>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</si>
  <si>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</si>
  <si>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</si>
  <si>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</si>
  <si>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</si>
  <si>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</si>
  <si>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</si>
  <si>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</si>
  <si>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</si>
  <si>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</si>
  <si>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</si>
  <si>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</si>
  <si>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</si>
  <si>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</si>
  <si>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</si>
  <si>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</si>
  <si>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</si>
  <si>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</si>
  <si>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</si>
  <si>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</si>
  <si>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</si>
  <si>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</si>
  <si>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</si>
  <si>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</si>
  <si>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</si>
  <si>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</si>
  <si>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</si>
  <si>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</si>
  <si>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</si>
  <si>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</si>
  <si>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</si>
  <si>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</si>
  <si>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</si>
  <si>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</si>
  <si>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</si>
  <si>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</si>
  <si>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</si>
  <si>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</si>
  <si>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</si>
  <si>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</si>
  <si>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</si>
  <si>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</si>
  <si>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</si>
  <si>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</si>
  <si>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</si>
  <si>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</si>
  <si>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</si>
  <si>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</si>
  <si>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</si>
  <si>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</si>
  <si>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</si>
  <si>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</si>
  <si>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</si>
  <si>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</si>
  <si>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</si>
  <si>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</si>
  <si>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</si>
  <si>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</si>
  <si>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</si>
  <si>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</si>
  <si>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</si>
  <si>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</si>
  <si>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</si>
  <si>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</si>
  <si>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</si>
  <si>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</si>
  <si>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</si>
  <si>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</si>
  <si>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</si>
  <si>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</si>
  <si>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</si>
  <si>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</si>
  <si>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</si>
  <si>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</si>
  <si>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</si>
  <si>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</si>
  <si>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</si>
  <si>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</si>
  <si>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</si>
  <si>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</si>
  <si>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</si>
  <si>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</si>
  <si>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</si>
  <si>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</si>
  <si>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</si>
  <si>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</si>
  <si>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</si>
  <si>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</si>
  <si>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</si>
  <si>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</si>
  <si>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</si>
  <si>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</si>
  <si>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</si>
  <si>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</si>
  <si>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</si>
  <si>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</si>
  <si>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</si>
  <si>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</si>
  <si>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</si>
  <si>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</si>
  <si>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</si>
  <si>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</si>
  <si>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</si>
  <si>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</si>
  <si>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</si>
  <si>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</si>
  <si>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</si>
  <si>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</si>
  <si>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</si>
  <si>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</si>
  <si>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</si>
  <si>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</si>
  <si>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</si>
  <si>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</si>
  <si>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</si>
  <si>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</si>
  <si>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</si>
  <si>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</si>
  <si>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</si>
  <si>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</si>
  <si>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</si>
  <si>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</si>
  <si>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</si>
  <si>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</si>
  <si>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</si>
  <si>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</si>
  <si>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</si>
  <si>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</si>
  <si>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</si>
  <si>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</si>
  <si>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</si>
  <si>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</si>
  <si>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</si>
  <si>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</si>
  <si>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</si>
  <si>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</si>
  <si>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</si>
  <si>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</si>
  <si>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</si>
  <si>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</si>
  <si>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</si>
  <si>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</si>
  <si>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</si>
  <si>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</si>
  <si>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</si>
  <si>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</si>
  <si>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</si>
  <si>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</si>
  <si>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</si>
  <si>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</si>
  <si>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</si>
  <si>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</si>
  <si>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</si>
  <si>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</si>
  <si>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</si>
  <si>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</si>
  <si>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</si>
  <si>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</si>
  <si>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</si>
  <si>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</si>
  <si>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</si>
  <si>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</si>
  <si>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</si>
  <si>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</si>
  <si>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</si>
  <si>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</si>
  <si>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</si>
  <si>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</si>
  <si>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</si>
  <si>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</si>
  <si>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</si>
  <si>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</si>
  <si>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</si>
  <si>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</si>
  <si>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</si>
  <si>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</si>
  <si>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</si>
  <si>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</si>
  <si>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</si>
  <si>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</si>
  <si>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</si>
  <si>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</si>
  <si>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</si>
  <si>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</si>
  <si>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</si>
  <si>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</si>
  <si>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</si>
  <si>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</si>
  <si>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</si>
  <si>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</si>
  <si>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</si>
  <si>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</si>
  <si>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</si>
  <si>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</si>
  <si>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</si>
  <si>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</si>
  <si>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</si>
  <si>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</si>
  <si>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</si>
  <si>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</si>
  <si>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</si>
  <si>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</si>
  <si>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</si>
  <si>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</si>
  <si>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</si>
  <si>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</si>
  <si>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</si>
  <si>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</si>
  <si>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</si>
  <si>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</si>
  <si>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</si>
  <si>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</si>
  <si>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</si>
  <si>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</si>
  <si>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</si>
  <si>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</si>
  <si>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</si>
  <si>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</si>
  <si>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</si>
  <si>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</si>
  <si>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</si>
  <si>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</si>
  <si>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</si>
  <si>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</si>
  <si>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</si>
  <si>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</si>
  <si>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</si>
  <si>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</si>
  <si>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</si>
  <si>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</si>
  <si>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</si>
  <si>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</si>
  <si>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</si>
  <si>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</si>
  <si>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</si>
  <si>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</si>
  <si>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</si>
  <si>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</si>
  <si>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</si>
  <si>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</si>
  <si>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</si>
  <si>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</si>
  <si>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</si>
  <si>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</si>
  <si>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</si>
  <si>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</si>
  <si>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</si>
  <si>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</si>
  <si>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</si>
  <si>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</si>
  <si>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</si>
  <si>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</si>
  <si>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</si>
  <si>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</si>
  <si>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</si>
  <si>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</si>
  <si>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</si>
  <si>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</si>
  <si>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</si>
  <si>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</si>
  <si>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</si>
  <si>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</si>
  <si>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</si>
  <si>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</si>
  <si>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</si>
  <si>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</si>
  <si>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</si>
  <si>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</si>
  <si>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</si>
  <si>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</si>
  <si>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</si>
  <si>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</si>
  <si>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</si>
  <si>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</si>
  <si>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</si>
  <si>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</si>
  <si>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</si>
  <si>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</si>
  <si>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</si>
  <si>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</si>
  <si>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</si>
  <si>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</si>
  <si>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</si>
  <si>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</si>
  <si>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</si>
  <si>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</si>
  <si>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</si>
  <si>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</si>
  <si>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</si>
  <si>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</si>
  <si>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</si>
  <si>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</si>
  <si>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</si>
  <si>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</si>
  <si>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</si>
  <si>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</si>
  <si>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</si>
  <si>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</si>
  <si>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</si>
  <si>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</si>
  <si>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</si>
  <si>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</si>
  <si>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</si>
  <si>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</si>
  <si>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</si>
  <si>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</si>
  <si>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</si>
  <si>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</si>
  <si>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</si>
  <si>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</si>
  <si>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</si>
  <si>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</si>
  <si>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</si>
  <si>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</si>
  <si>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</si>
  <si>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</si>
  <si>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</si>
  <si>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</si>
  <si>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</si>
  <si>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</si>
  <si>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</si>
  <si>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</si>
  <si>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</si>
  <si>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</si>
  <si>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</si>
  <si>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</si>
  <si>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</si>
  <si>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</si>
  <si>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</si>
  <si>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</si>
  <si>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</si>
  <si>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</si>
  <si>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</si>
  <si>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</si>
  <si>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</si>
  <si>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</si>
  <si>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</si>
  <si>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</si>
  <si>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</si>
  <si>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</si>
  <si>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</si>
  <si>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</si>
  <si>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</si>
  <si>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</si>
  <si>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</si>
  <si>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</si>
  <si>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</si>
  <si>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</si>
  <si>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</si>
  <si>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</si>
  <si>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</si>
  <si>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</si>
  <si>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</si>
  <si>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</si>
  <si>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</si>
  <si>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</si>
  <si>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</si>
  <si>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</si>
  <si>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</si>
  <si>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</si>
  <si>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</si>
  <si>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</si>
  <si>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</si>
  <si>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</si>
  <si>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</si>
  <si>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</si>
  <si>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</si>
  <si>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</si>
  <si>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</si>
  <si>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</si>
  <si>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</si>
  <si>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</si>
  <si>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</si>
  <si>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</si>
  <si>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</si>
  <si>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</si>
  <si>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</si>
  <si>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</si>
  <si>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</si>
  <si>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</si>
  <si>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</si>
  <si>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</si>
  <si>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</si>
  <si>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</si>
  <si>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</si>
  <si>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</si>
  <si>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</si>
  <si>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</si>
  <si>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</si>
  <si>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</si>
  <si>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</si>
  <si>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</si>
  <si>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</si>
  <si>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</si>
  <si>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</si>
  <si>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</si>
  <si>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</si>
  <si>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</si>
  <si>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</si>
  <si>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</si>
  <si>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</si>
  <si>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</si>
  <si>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</si>
  <si>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</si>
  <si>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</si>
  <si>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</si>
  <si>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</si>
  <si>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</si>
  <si>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</si>
  <si>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</si>
  <si>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</si>
  <si>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</si>
  <si>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</si>
  <si>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</si>
  <si>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</si>
  <si>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</si>
  <si>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</si>
  <si>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</si>
  <si>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</si>
  <si>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</si>
  <si>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</si>
  <si>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</si>
  <si>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</si>
  <si>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</si>
  <si>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</si>
  <si>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</si>
  <si>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</si>
  <si>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</si>
  <si>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</si>
  <si>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</si>
  <si>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</si>
  <si>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</si>
  <si>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</si>
  <si>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</si>
  <si>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</si>
  <si>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</si>
  <si>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</si>
  <si>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</si>
  <si>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</si>
  <si>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</si>
  <si>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</si>
  <si>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</si>
  <si>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</si>
  <si>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</si>
  <si>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</si>
  <si>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</si>
  <si>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</si>
  <si>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</si>
  <si>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</si>
  <si>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</si>
  <si>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</si>
  <si>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</si>
  <si>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</si>
  <si>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</si>
  <si>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</si>
  <si>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</si>
  <si>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</si>
  <si>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</si>
  <si>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</si>
  <si>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</si>
  <si>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</si>
  <si>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</si>
  <si>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</si>
  <si>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</si>
  <si>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</si>
  <si>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</si>
  <si>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</si>
  <si>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</si>
  <si>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</si>
  <si>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</si>
  <si>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</si>
  <si>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</si>
  <si>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</si>
  <si>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</si>
  <si>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</si>
  <si>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</si>
  <si>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</si>
  <si>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</si>
  <si>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</si>
  <si>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</si>
  <si>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</si>
  <si>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</si>
  <si>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</si>
  <si>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</si>
  <si>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</si>
  <si>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</si>
  <si>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</si>
  <si>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</si>
  <si>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</si>
  <si>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</si>
  <si>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</si>
  <si>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</si>
  <si>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</si>
  <si>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</si>
  <si>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</si>
  <si>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</si>
  <si>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</si>
  <si>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</si>
  <si>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</si>
  <si>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</si>
  <si>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</si>
  <si>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</si>
  <si>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</si>
  <si>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</si>
  <si>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</si>
  <si>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</si>
  <si>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</si>
  <si>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</si>
  <si>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</si>
  <si>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</si>
  <si>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</si>
  <si>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</si>
  <si>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</si>
  <si>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</si>
  <si>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</si>
  <si>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</si>
  <si>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</si>
  <si>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</si>
  <si>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</si>
  <si>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</si>
  <si>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</si>
  <si>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</si>
  <si>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</si>
  <si>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</si>
  <si>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</si>
  <si>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</si>
  <si>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</si>
  <si>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</si>
  <si>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</si>
  <si>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</si>
  <si>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</si>
  <si>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</si>
  <si>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</si>
  <si>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</si>
  <si>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</si>
  <si>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</si>
  <si>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</si>
  <si>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</si>
  <si>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</si>
  <si>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</si>
  <si>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</si>
  <si>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</si>
  <si>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</si>
  <si>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</si>
  <si>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</si>
  <si>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</si>
  <si>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</si>
  <si>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</si>
  <si>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</si>
  <si>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</si>
  <si>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</si>
  <si>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</si>
  <si>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</si>
  <si>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</si>
  <si>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</si>
  <si>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</si>
  <si>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</si>
  <si>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</si>
  <si>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</si>
  <si>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</si>
  <si>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</si>
  <si>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</si>
  <si>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</si>
  <si>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</si>
  <si>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</si>
  <si>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</si>
  <si>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</si>
  <si>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</si>
  <si>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</si>
  <si>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</si>
  <si>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</si>
  <si>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</si>
  <si>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</si>
  <si>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</si>
  <si>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</si>
  <si>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</si>
  <si>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</si>
  <si>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</si>
  <si>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</si>
  <si>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</si>
  <si>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</si>
  <si>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</si>
  <si>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</si>
  <si>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</si>
  <si>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</si>
  <si>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</si>
  <si>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</si>
  <si>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</si>
  <si>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</si>
  <si>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</si>
  <si>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</si>
  <si>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</si>
  <si>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</si>
  <si>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</si>
  <si>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</si>
  <si>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</si>
  <si>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</si>
  <si>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</si>
  <si>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</si>
  <si>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</si>
  <si>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</si>
  <si>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</si>
  <si>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</si>
  <si>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</si>
  <si>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</si>
  <si>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</si>
  <si>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</si>
  <si>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</si>
  <si>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</si>
  <si>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</si>
  <si>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</si>
  <si>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</si>
  <si>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</si>
  <si>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</si>
  <si>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</si>
  <si>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</si>
  <si>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</si>
  <si>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</si>
  <si>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</si>
  <si>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</si>
  <si>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</si>
  <si>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</si>
  <si>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</si>
  <si>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</si>
  <si>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</si>
  <si>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</si>
  <si>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</si>
  <si>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</si>
  <si>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</si>
  <si>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</si>
  <si>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</si>
  <si>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</si>
  <si>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</si>
  <si>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</si>
  <si>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</si>
  <si>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</si>
  <si>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</si>
  <si>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</si>
  <si>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</si>
  <si>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</si>
  <si>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</si>
  <si>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</si>
  <si>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</si>
  <si>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</si>
  <si>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</si>
  <si>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</si>
  <si>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</si>
  <si>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</si>
  <si>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</si>
  <si>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</si>
  <si>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</si>
  <si>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</si>
  <si>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</si>
  <si>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</si>
  <si>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</si>
  <si>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</si>
  <si>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</si>
  <si>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</si>
  <si>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</si>
  <si>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</si>
  <si>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</si>
  <si>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</si>
  <si>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</si>
  <si>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</si>
  <si>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</si>
  <si>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</si>
  <si>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</si>
  <si>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</si>
  <si>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</si>
  <si>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</si>
  <si>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</si>
  <si>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</si>
  <si>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</si>
  <si>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</si>
  <si>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</si>
  <si>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</si>
  <si>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</si>
  <si>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</si>
  <si>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</si>
  <si>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</si>
  <si>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</si>
  <si>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</si>
  <si>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</si>
  <si>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</si>
  <si>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</si>
  <si>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</si>
  <si>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</si>
  <si>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</si>
  <si>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</si>
  <si>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</si>
  <si>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</si>
  <si>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</si>
  <si>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</si>
  <si>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</si>
  <si>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</si>
  <si>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</si>
  <si>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</si>
  <si>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</si>
  <si>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</si>
  <si>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</si>
  <si>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</si>
  <si>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</si>
  <si>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</si>
  <si>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</si>
  <si>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</si>
  <si>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</si>
  <si>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</si>
  <si>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</si>
  <si>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</si>
  <si>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</si>
  <si>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</si>
  <si>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</si>
  <si>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</si>
  <si>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</si>
  <si>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</si>
  <si>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</si>
  <si>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</si>
  <si>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</si>
  <si>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</si>
  <si>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</si>
  <si>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</si>
  <si>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</si>
  <si>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</si>
  <si>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</si>
  <si>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</si>
  <si>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</si>
  <si>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</si>
  <si>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</si>
  <si>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</si>
  <si>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</si>
  <si>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</si>
  <si>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</si>
  <si>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</si>
  <si>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</si>
  <si>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</si>
  <si>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</si>
  <si>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</si>
  <si>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</si>
  <si>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</si>
  <si>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</si>
  <si>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</si>
  <si>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</si>
  <si>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</si>
  <si>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</si>
  <si>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</si>
  <si>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</si>
  <si>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</si>
  <si>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</si>
  <si>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</si>
  <si>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</si>
  <si>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</si>
  <si>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</si>
  <si>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</si>
  <si>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</si>
  <si>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</si>
  <si>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</si>
  <si>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</si>
  <si>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</si>
  <si>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</si>
  <si>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</si>
  <si>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</si>
  <si>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</si>
  <si>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</si>
  <si>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</si>
  <si>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</si>
  <si>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</si>
  <si>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</si>
  <si>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</si>
  <si>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</si>
  <si>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</si>
  <si>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</si>
  <si>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</si>
  <si>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</si>
  <si>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</si>
  <si>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</si>
  <si>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</si>
  <si>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</si>
  <si>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</si>
  <si>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</si>
  <si>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</si>
  <si>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</si>
  <si>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</si>
  <si>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</si>
  <si>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</si>
  <si>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</si>
  <si>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</si>
  <si>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</si>
  <si>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</si>
  <si>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</si>
  <si>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</si>
  <si>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</si>
  <si>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</si>
  <si>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</si>
  <si>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</si>
  <si>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</si>
  <si>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</si>
  <si>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</si>
  <si>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</si>
  <si>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</si>
  <si>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</si>
  <si>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</si>
  <si>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</si>
  <si>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</si>
  <si>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</si>
  <si>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</si>
  <si>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</si>
  <si>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</si>
  <si>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</si>
  <si>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</si>
  <si>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</si>
  <si>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</si>
  <si>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</si>
  <si>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</si>
  <si>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</si>
  <si>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</si>
  <si>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</si>
  <si>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</si>
  <si>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</si>
  <si>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</si>
  <si>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</si>
  <si>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</si>
  <si>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</si>
  <si>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</si>
  <si>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</si>
  <si>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</si>
  <si>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</si>
  <si>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</si>
  <si>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</si>
  <si>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</si>
  <si>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</si>
  <si>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</si>
  <si>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</si>
  <si>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</si>
  <si>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</si>
  <si>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</si>
  <si>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</si>
  <si>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</si>
  <si>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</si>
  <si>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</si>
  <si>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</si>
  <si>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</si>
  <si>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</si>
  <si>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</si>
  <si>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</si>
  <si>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</si>
  <si>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</si>
  <si>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</si>
  <si>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</si>
  <si>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</si>
  <si>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</si>
  <si>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</si>
  <si>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</si>
  <si>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</si>
  <si>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</si>
  <si>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</si>
  <si>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</si>
  <si>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</si>
  <si>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</si>
  <si>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</si>
  <si>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</si>
  <si>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</si>
  <si>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</si>
  <si>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</si>
  <si>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</si>
  <si>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</si>
  <si>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</si>
  <si>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</si>
  <si>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</si>
  <si>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</si>
  <si>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</si>
  <si>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</si>
  <si>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</si>
  <si>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</si>
  <si>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</si>
  <si>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</si>
  <si>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</si>
  <si>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</si>
  <si>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</si>
  <si>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</si>
  <si>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</si>
  <si>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</si>
  <si>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</si>
  <si>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</si>
  <si>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</si>
  <si>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</si>
  <si>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</si>
  <si>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</si>
  <si>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</si>
  <si>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</si>
  <si>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</si>
  <si>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</si>
  <si>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</si>
  <si>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</si>
  <si>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</si>
  <si>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</si>
  <si>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</si>
  <si>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</si>
  <si>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</si>
  <si>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</si>
  <si>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</si>
  <si>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</si>
  <si>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</si>
  <si>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</si>
  <si>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</si>
  <si>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</si>
  <si>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</si>
  <si>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</si>
  <si>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</si>
  <si>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</si>
  <si>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</si>
  <si>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</si>
  <si>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</si>
  <si>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</si>
  <si>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</si>
  <si>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</si>
  <si>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</si>
  <si>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</si>
  <si>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</si>
  <si>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</si>
  <si>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</si>
  <si>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</si>
  <si>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</si>
  <si>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</si>
  <si>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</si>
  <si>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</si>
  <si>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</si>
  <si>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</si>
  <si>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</si>
  <si>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</si>
  <si>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</si>
  <si>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</si>
  <si>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</si>
  <si>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</si>
  <si>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</si>
  <si>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</si>
  <si>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</si>
  <si>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</si>
  <si>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</si>
  <si>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</si>
  <si>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</si>
  <si>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</si>
  <si>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</si>
  <si>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</si>
  <si>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</si>
  <si>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</si>
  <si>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</si>
  <si>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</si>
  <si>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</si>
  <si>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</si>
  <si>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</si>
  <si>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</si>
  <si>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</si>
  <si>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</si>
  <si>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</si>
  <si>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</si>
  <si>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</si>
  <si>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</si>
  <si>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</si>
  <si>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</si>
  <si>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</si>
  <si>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</si>
  <si>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</si>
  <si>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</si>
  <si>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</si>
  <si>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</si>
  <si>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</si>
  <si>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</si>
  <si>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</si>
  <si>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</si>
  <si>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</si>
  <si>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</si>
  <si>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</si>
  <si>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</si>
  <si>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</si>
  <si>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</si>
  <si>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</si>
  <si>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</si>
  <si>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</si>
  <si>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</si>
  <si>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</si>
  <si>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</si>
  <si>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</si>
  <si>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</si>
  <si>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</si>
  <si>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</si>
  <si>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</si>
  <si>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</si>
  <si>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</si>
  <si>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</si>
  <si>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</si>
  <si>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</si>
  <si>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</si>
  <si>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</si>
  <si>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</si>
  <si>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</si>
  <si>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</si>
  <si>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</si>
  <si>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</si>
  <si>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</si>
  <si>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</si>
  <si>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</si>
  <si>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</si>
  <si>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</si>
  <si>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</si>
  <si>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</si>
  <si>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</si>
  <si>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</si>
  <si>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</si>
  <si>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</si>
  <si>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</si>
  <si>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</si>
  <si>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</si>
  <si>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</si>
  <si>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</si>
  <si>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</si>
  <si>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</si>
  <si>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</si>
  <si>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</si>
  <si>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</si>
  <si>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</si>
  <si>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</si>
  <si>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</si>
  <si>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</si>
  <si>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</si>
  <si>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</si>
  <si>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</si>
  <si>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</si>
  <si>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</si>
  <si>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</si>
  <si>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</si>
  <si>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</si>
  <si>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</si>
  <si>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</si>
  <si>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</si>
  <si>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</si>
  <si>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</si>
  <si>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</si>
  <si>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</si>
  <si>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</si>
  <si>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</si>
  <si>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</si>
  <si>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</si>
  <si>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</si>
  <si>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</si>
  <si>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</si>
  <si>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</si>
  <si>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</si>
  <si>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</si>
  <si>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</si>
  <si>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</si>
  <si>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</si>
  <si>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</si>
  <si>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</si>
  <si>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</si>
  <si>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</si>
  <si>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</si>
  <si>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</si>
  <si>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</si>
  <si>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</si>
  <si>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</si>
  <si>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</si>
  <si>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</si>
  <si>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</si>
  <si>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</si>
  <si>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</si>
  <si>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</si>
  <si>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</si>
  <si>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</si>
  <si>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</si>
  <si>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</si>
  <si>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</si>
  <si>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</si>
  <si>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</si>
  <si>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</si>
  <si>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</si>
  <si>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</si>
  <si>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</si>
  <si>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</si>
  <si>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</si>
  <si>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</si>
  <si>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</si>
  <si>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</si>
  <si>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</si>
  <si>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</si>
  <si>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</si>
  <si>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</si>
  <si>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</si>
  <si>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</si>
  <si>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</si>
  <si>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</si>
  <si>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</si>
  <si>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</si>
  <si>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</si>
  <si>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</si>
  <si>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</si>
  <si>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</si>
  <si>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</si>
  <si>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</si>
  <si>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</si>
  <si>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</si>
  <si>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</si>
  <si>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</si>
  <si>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</si>
  <si>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</si>
  <si>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</si>
  <si>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</si>
  <si>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</si>
  <si>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</si>
  <si>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</si>
  <si>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</si>
  <si>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</si>
  <si>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</si>
  <si>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</si>
  <si>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</si>
  <si>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</si>
  <si>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</si>
  <si>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</si>
  <si>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</si>
  <si>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</si>
  <si>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</si>
  <si>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</si>
  <si>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</si>
  <si>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</si>
  <si>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</si>
  <si>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</si>
  <si>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</si>
  <si>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</si>
  <si>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</si>
  <si>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</si>
  <si>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</si>
  <si>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</si>
  <si>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</si>
  <si>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</si>
  <si>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</si>
  <si>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</si>
  <si>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</si>
  <si>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</si>
  <si>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</si>
  <si>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</si>
  <si>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</si>
  <si>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</si>
  <si>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</si>
  <si>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</si>
  <si>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</si>
  <si>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</si>
  <si>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</si>
  <si>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</si>
  <si>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</si>
  <si>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</si>
  <si>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</si>
  <si>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</si>
  <si>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</si>
  <si>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</si>
  <si>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</si>
  <si>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</si>
  <si>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</si>
  <si>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</si>
  <si>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</si>
  <si>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</si>
  <si>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</si>
  <si>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</si>
  <si>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</si>
  <si>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</si>
  <si>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</si>
  <si>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</si>
  <si>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</si>
  <si>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</si>
  <si>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</si>
  <si>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</si>
  <si>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</si>
  <si>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</si>
  <si>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</si>
  <si>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</si>
  <si>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</si>
  <si>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</si>
  <si>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</si>
  <si>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</si>
  <si>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</si>
  <si>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</si>
  <si>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</si>
  <si>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</si>
  <si>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</si>
  <si>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</si>
  <si>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</si>
  <si>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</si>
  <si>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</si>
  <si>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</si>
  <si>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</si>
  <si>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</si>
  <si>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</si>
  <si>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</si>
  <si>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</si>
  <si>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</si>
  <si>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</si>
  <si>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</si>
  <si>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</si>
  <si>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</si>
  <si>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</si>
  <si>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</si>
  <si>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</si>
  <si>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</si>
  <si>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</si>
  <si>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</si>
  <si>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</si>
  <si>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</si>
  <si>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</si>
  <si>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</si>
  <si>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</si>
  <si>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</si>
  <si>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</si>
  <si>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</si>
  <si>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</si>
  <si>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</si>
  <si>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</si>
  <si>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</si>
  <si>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</si>
  <si>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</si>
  <si>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</si>
  <si>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</si>
  <si>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</si>
  <si>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</si>
  <si>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</si>
  <si>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</si>
  <si>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</si>
  <si>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</si>
  <si>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</si>
  <si>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</si>
  <si>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</si>
  <si>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</si>
  <si>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</si>
  <si>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</si>
  <si>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</si>
  <si>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</si>
  <si>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</si>
  <si>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</si>
  <si>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</si>
  <si>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</si>
  <si>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</si>
  <si>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</si>
  <si>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</si>
  <si>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</si>
  <si>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</si>
  <si>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</si>
  <si>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</si>
  <si>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</si>
  <si>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</si>
  <si>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</si>
  <si>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</si>
  <si>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</si>
  <si>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</si>
  <si>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</si>
  <si>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</si>
  <si>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</si>
  <si>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</si>
  <si>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</si>
  <si>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</si>
  <si>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</si>
  <si>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</si>
  <si>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</si>
  <si>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</si>
  <si>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</si>
  <si>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</si>
  <si>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</si>
  <si>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</si>
  <si>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</si>
  <si>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</si>
  <si>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</si>
  <si>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</si>
  <si>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</si>
  <si>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</si>
  <si>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</si>
  <si>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</si>
  <si>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</si>
  <si>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</si>
  <si>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</si>
  <si>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</si>
  <si>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</si>
  <si>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</si>
  <si>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</si>
  <si>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</si>
  <si>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</si>
  <si>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</si>
  <si>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</si>
  <si>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</si>
  <si>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</si>
  <si>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</si>
  <si>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</si>
  <si>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</si>
  <si>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</si>
  <si>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</si>
  <si>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</si>
  <si>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</si>
  <si>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</si>
  <si>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</si>
  <si>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</si>
  <si>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</si>
  <si>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</si>
  <si>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</si>
  <si>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</si>
  <si>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</si>
  <si>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</si>
  <si>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</si>
  <si>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</si>
  <si>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</si>
  <si>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</si>
  <si>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</si>
  <si>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</si>
  <si>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</si>
  <si>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</si>
  <si>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</si>
  <si>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</si>
  <si>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</si>
  <si>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</si>
  <si>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</si>
  <si>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</si>
  <si>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</si>
  <si>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</si>
  <si>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</si>
  <si>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</si>
  <si>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</si>
  <si>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</si>
  <si>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</si>
  <si>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</si>
  <si>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</si>
  <si>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</si>
  <si>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</si>
  <si>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</si>
  <si>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</si>
  <si>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</si>
  <si>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</si>
  <si>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</si>
  <si>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</si>
  <si>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</si>
  <si>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</si>
  <si>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</si>
  <si>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</si>
  <si>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</si>
  <si>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</si>
  <si>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</si>
  <si>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</si>
  <si>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</si>
  <si>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</si>
  <si>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</si>
  <si>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</si>
  <si>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</si>
  <si>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</si>
  <si>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</si>
  <si>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</si>
  <si>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</si>
  <si>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</si>
  <si>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</si>
  <si>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</si>
  <si>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</si>
  <si>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</si>
  <si>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</si>
  <si>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</si>
  <si>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</si>
  <si>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</si>
  <si>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</si>
  <si>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</si>
  <si>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</si>
  <si>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</si>
  <si>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</si>
  <si>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</si>
  <si>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</si>
  <si>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</si>
  <si>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</si>
  <si>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</si>
  <si>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</si>
  <si>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</si>
  <si>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</si>
  <si>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</si>
  <si>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</si>
  <si>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</si>
  <si>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</si>
  <si>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</si>
  <si>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</si>
  <si>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</si>
  <si>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</si>
  <si>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</si>
  <si>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</si>
  <si>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</si>
  <si>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</si>
  <si>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</si>
  <si>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</si>
  <si>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</si>
  <si>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</si>
  <si>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</si>
  <si>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</si>
  <si>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</si>
  <si>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</si>
  <si>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</si>
  <si>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</si>
  <si>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</si>
  <si>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</si>
  <si>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</si>
  <si>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</si>
  <si>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</si>
  <si>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</si>
  <si>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</si>
  <si>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</si>
  <si>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</si>
  <si>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</si>
  <si>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</si>
  <si>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</si>
  <si>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</si>
  <si>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</si>
  <si>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</si>
  <si>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</si>
  <si>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</si>
  <si>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</si>
  <si>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</si>
  <si>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</si>
  <si>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</si>
  <si>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</si>
  <si>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</si>
  <si>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</si>
  <si>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</si>
  <si>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</si>
  <si>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</si>
  <si>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</si>
  <si>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</si>
  <si>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</si>
  <si>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</si>
  <si>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</si>
  <si>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</si>
  <si>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</si>
  <si>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</si>
  <si>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</si>
  <si>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</si>
  <si>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</si>
  <si>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</si>
  <si>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</si>
  <si>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</si>
  <si>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</si>
  <si>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</si>
  <si>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</si>
  <si>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</si>
  <si>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</si>
  <si>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</si>
  <si>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</si>
  <si>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</si>
  <si>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</si>
  <si>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</si>
  <si>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</si>
  <si>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</si>
  <si>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</si>
  <si>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</si>
  <si>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</si>
  <si>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</si>
  <si>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</si>
  <si>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</si>
  <si>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</si>
  <si>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</si>
  <si>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</si>
  <si>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</si>
  <si>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</si>
  <si>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</si>
  <si>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</si>
  <si>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</si>
  <si>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</si>
  <si>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</si>
  <si>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</si>
  <si>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</si>
  <si>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</si>
  <si>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</si>
  <si>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</si>
  <si>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</si>
  <si>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</si>
  <si>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</si>
  <si>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</si>
  <si>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</si>
  <si>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</si>
  <si>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</si>
  <si>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</si>
  <si>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</si>
  <si>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</si>
  <si>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</si>
  <si>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</si>
  <si>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</si>
  <si>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</si>
  <si>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</si>
  <si>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</si>
  <si>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</si>
  <si>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</si>
  <si>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</si>
  <si>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</si>
  <si>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</si>
  <si>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</si>
  <si>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</si>
  <si>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</si>
  <si>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</si>
  <si>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</si>
  <si>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</si>
  <si>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</si>
  <si>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</si>
  <si>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</si>
  <si>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</si>
  <si>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</si>
  <si>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</si>
  <si>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</si>
  <si>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</si>
  <si>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</si>
  <si>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</si>
  <si>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</si>
  <si>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</si>
  <si>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</si>
  <si>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</si>
  <si>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</si>
  <si>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</si>
  <si>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</si>
  <si>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</si>
  <si>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</si>
  <si>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</si>
  <si>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</si>
  <si>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</si>
  <si>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</si>
  <si>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</si>
  <si>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</si>
  <si>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</si>
  <si>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</si>
  <si>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</si>
  <si>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</si>
  <si>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</si>
  <si>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</si>
  <si>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</si>
  <si>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</si>
  <si>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</si>
  <si>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</si>
  <si>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</si>
  <si>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</si>
  <si>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</si>
  <si>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</si>
  <si>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</si>
  <si>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</si>
  <si>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</si>
  <si>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</si>
  <si>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</si>
  <si>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</si>
  <si>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</si>
  <si>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</si>
  <si>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</si>
  <si>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</si>
  <si>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</si>
  <si>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</si>
  <si>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</si>
  <si>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</si>
  <si>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</si>
  <si>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</si>
  <si>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</si>
  <si>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</si>
  <si>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</si>
  <si>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</si>
  <si>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</si>
  <si>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</si>
  <si>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</si>
  <si>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</si>
  <si>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</si>
  <si>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</si>
  <si>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</si>
  <si>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</si>
  <si>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</si>
  <si>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</si>
  <si>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</si>
  <si>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</si>
  <si>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</si>
  <si>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</si>
  <si>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</si>
  <si>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</si>
  <si>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</si>
  <si>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</si>
  <si>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</si>
  <si>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</si>
  <si>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</si>
  <si>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</si>
  <si>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</si>
  <si>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</si>
  <si>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</si>
  <si>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</si>
  <si>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</si>
  <si>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</si>
  <si>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</si>
  <si>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</si>
  <si>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</si>
  <si>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</si>
  <si>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</si>
  <si>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</si>
  <si>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</si>
  <si>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</si>
  <si>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</si>
  <si>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</si>
  <si>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</si>
  <si>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</si>
  <si>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</si>
  <si>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</si>
  <si>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</si>
  <si>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</si>
  <si>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</si>
  <si>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</si>
  <si>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</si>
  <si>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</si>
  <si>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</si>
  <si>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</si>
  <si>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</si>
  <si>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</si>
  <si>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</si>
  <si>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</si>
  <si>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</si>
  <si>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</si>
  <si>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</si>
  <si>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</si>
  <si>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</si>
  <si>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</si>
  <si>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</si>
  <si>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</si>
  <si>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</si>
  <si>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</si>
  <si>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</si>
  <si>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</si>
  <si>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</si>
  <si>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</si>
  <si>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</si>
  <si>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</si>
  <si>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</si>
  <si>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</si>
  <si>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</si>
  <si>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</si>
  <si>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</si>
  <si>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</si>
  <si>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</si>
  <si>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</si>
  <si>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</si>
  <si>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</si>
  <si>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</si>
  <si>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</si>
  <si>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</si>
  <si>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</si>
  <si>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</si>
  <si>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</si>
  <si>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</si>
  <si>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</si>
  <si>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</si>
  <si>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</si>
  <si>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</si>
  <si>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</si>
  <si>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</si>
  <si>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</si>
  <si>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</si>
  <si>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</si>
  <si>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</si>
  <si>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</si>
  <si>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</si>
  <si>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</si>
  <si>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</si>
  <si>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</si>
  <si>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</si>
  <si>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</si>
  <si>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</si>
  <si>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</si>
  <si>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</si>
  <si>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</si>
  <si>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</si>
  <si>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</si>
  <si>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</si>
  <si>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</si>
  <si>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</si>
  <si>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</si>
  <si>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</si>
  <si>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</si>
  <si>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</si>
  <si>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</si>
  <si>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</si>
  <si>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</si>
  <si>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</si>
  <si>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</si>
  <si>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</si>
  <si>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</si>
  <si>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</si>
  <si>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</si>
  <si>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</si>
  <si>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</si>
  <si>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</si>
  <si>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</si>
  <si>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</si>
  <si>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</si>
  <si>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</si>
  <si>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</si>
  <si>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</si>
  <si>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</si>
  <si>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</si>
  <si>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</si>
  <si>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</si>
  <si>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</si>
  <si>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</si>
  <si>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</si>
  <si>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</si>
  <si>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</si>
  <si>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</si>
  <si>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</si>
  <si>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</si>
  <si>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</si>
  <si>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</si>
  <si>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</si>
  <si>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</si>
  <si>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</si>
  <si>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</si>
  <si>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</si>
  <si>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</si>
  <si>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</si>
  <si>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</si>
  <si>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</si>
  <si>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</si>
  <si>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</si>
  <si>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</si>
  <si>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</si>
  <si>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</si>
  <si>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</si>
  <si>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</si>
  <si>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</si>
  <si>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</si>
  <si>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</si>
  <si>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</si>
  <si>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</si>
  <si>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</si>
  <si>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</si>
  <si>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</si>
  <si>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</si>
  <si>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</si>
  <si>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</si>
  <si>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</si>
  <si>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</si>
  <si>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</si>
  <si>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</si>
  <si>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</si>
  <si>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</si>
  <si>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</si>
  <si>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</si>
  <si>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</si>
  <si>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</si>
  <si>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</si>
  <si>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</si>
  <si>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</si>
  <si>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</si>
  <si>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</si>
  <si>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</si>
  <si>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</si>
  <si>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</si>
  <si>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</si>
  <si>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</si>
  <si>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</si>
  <si>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</si>
  <si>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</si>
  <si>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</si>
  <si>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</si>
  <si>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</si>
  <si>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</si>
  <si>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</si>
  <si>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</si>
  <si>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</si>
  <si>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</si>
  <si>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</si>
  <si>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</si>
  <si>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</si>
  <si>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</si>
  <si>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</si>
  <si>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</si>
  <si>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</si>
  <si>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</si>
  <si>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</si>
  <si>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</si>
  <si>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</si>
  <si>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</si>
  <si>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</si>
  <si>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</si>
  <si>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</si>
  <si>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</si>
  <si>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</si>
  <si>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</si>
  <si>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</si>
  <si>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</si>
  <si>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</si>
  <si>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</si>
  <si>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</si>
  <si>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</si>
  <si>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</si>
  <si>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</si>
  <si>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</si>
  <si>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</si>
  <si>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</si>
  <si>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</si>
  <si>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</si>
  <si>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</si>
  <si>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</si>
  <si>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</si>
  <si>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</si>
  <si>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</si>
  <si>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</si>
  <si>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</si>
  <si>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</si>
  <si>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</si>
  <si>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</si>
  <si>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</si>
  <si>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</si>
  <si>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</si>
  <si>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</si>
  <si>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</si>
  <si>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</si>
  <si>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</si>
  <si>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</si>
  <si>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</si>
  <si>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</si>
  <si>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</si>
  <si>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</si>
  <si>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</si>
  <si>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</si>
  <si>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</si>
  <si>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</si>
  <si>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</si>
  <si>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</si>
  <si>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</si>
  <si>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</si>
  <si>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</si>
  <si>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</si>
  <si>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</si>
  <si>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</si>
  <si>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</si>
  <si>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</si>
  <si>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</si>
  <si>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</si>
  <si>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</si>
  <si>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</si>
  <si>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</si>
  <si>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</si>
  <si>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</si>
  <si>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</si>
  <si>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</si>
  <si>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</si>
  <si>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</si>
  <si>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</si>
  <si>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</si>
  <si>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</si>
  <si>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</si>
  <si>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</si>
  <si>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</si>
  <si>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</si>
  <si>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</si>
  <si>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</si>
  <si>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</si>
  <si>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</si>
  <si>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</si>
  <si>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</si>
  <si>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</si>
  <si>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</si>
  <si>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</si>
  <si>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</si>
  <si>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</si>
  <si>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</si>
  <si>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</si>
  <si>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</si>
  <si>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</si>
  <si>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</si>
  <si>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</si>
  <si>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</si>
  <si>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</si>
  <si>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</si>
  <si>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</si>
  <si>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</si>
  <si>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</si>
  <si>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</si>
  <si>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</si>
  <si>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</si>
  <si>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</si>
  <si>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</si>
  <si>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</si>
  <si>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</si>
  <si>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</si>
  <si>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</si>
  <si>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</si>
  <si>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</si>
  <si>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</si>
  <si>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</si>
  <si>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</si>
  <si>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</si>
  <si>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</si>
  <si>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</si>
  <si>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</si>
  <si>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</si>
  <si>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</si>
  <si>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</si>
  <si>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</si>
  <si>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</si>
  <si>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</si>
  <si>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</si>
  <si>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</si>
  <si>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</si>
  <si>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</si>
  <si>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</si>
  <si>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</si>
  <si>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</si>
  <si>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</si>
  <si>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</si>
  <si>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</si>
  <si>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</si>
  <si>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</si>
  <si>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</si>
  <si>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</si>
  <si>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</si>
  <si>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</si>
  <si>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</si>
  <si>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</si>
  <si>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</si>
  <si>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</si>
  <si>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</si>
  <si>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</si>
  <si>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</si>
  <si>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</si>
  <si>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</si>
  <si>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</si>
  <si>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</si>
  <si>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</si>
  <si>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</si>
  <si>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</si>
  <si>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</si>
  <si>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</si>
  <si>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</si>
  <si>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</si>
  <si>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</si>
  <si>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</si>
  <si>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</si>
  <si>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</si>
  <si>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</si>
  <si>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</si>
  <si>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</si>
  <si>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</si>
  <si>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</si>
  <si>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</si>
  <si>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</si>
  <si>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</si>
  <si>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</si>
  <si>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</si>
  <si>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</si>
  <si>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</si>
  <si>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</si>
  <si>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</si>
  <si>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</si>
  <si>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</si>
  <si>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</si>
  <si>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</si>
  <si>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</si>
  <si>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</si>
  <si>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</si>
  <si>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</si>
  <si>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</si>
  <si>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</si>
  <si>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</si>
  <si>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</si>
  <si>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</si>
  <si>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</si>
  <si>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</si>
  <si>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</si>
  <si>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</si>
  <si>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</si>
  <si>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</si>
  <si>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</si>
  <si>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</si>
  <si>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</si>
  <si>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</si>
  <si>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</si>
  <si>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</si>
  <si>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</si>
  <si>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</si>
  <si>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</si>
  <si>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</si>
  <si>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</si>
  <si>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</si>
  <si>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</si>
  <si>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</si>
  <si>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</si>
  <si>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</si>
  <si>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</si>
  <si>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</si>
  <si>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</si>
  <si>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</si>
  <si>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</si>
  <si>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</si>
  <si>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</si>
  <si>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</si>
  <si>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</si>
  <si>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</si>
  <si>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</si>
  <si>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</si>
  <si>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</si>
  <si>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</si>
  <si>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</si>
  <si>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</si>
  <si>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</si>
  <si>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</si>
  <si>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</si>
  <si>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</si>
  <si>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</si>
  <si>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</si>
  <si>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</si>
  <si>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</si>
  <si>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</si>
  <si>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</si>
  <si>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</si>
  <si>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</si>
  <si>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</si>
  <si>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</si>
  <si>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</si>
  <si>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</si>
  <si>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</si>
  <si>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</si>
  <si>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</si>
  <si>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</si>
  <si>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</si>
  <si>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</si>
  <si>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</si>
  <si>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</si>
  <si>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</si>
  <si>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</si>
  <si>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</si>
  <si>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</si>
  <si>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</si>
  <si>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</si>
  <si>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</si>
  <si>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</si>
  <si>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</si>
  <si>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</si>
  <si>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</si>
  <si>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</si>
  <si>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</si>
  <si>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</si>
  <si>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</si>
  <si>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</si>
  <si>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</si>
  <si>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</si>
  <si>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</si>
  <si>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</si>
  <si>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</si>
  <si>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</si>
  <si>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</si>
  <si>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</si>
  <si>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</si>
  <si>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</si>
  <si>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</si>
  <si>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</si>
  <si>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</si>
  <si>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</si>
  <si>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</si>
  <si>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</si>
  <si>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</si>
  <si>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</si>
  <si>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</si>
  <si>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</si>
  <si>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</si>
  <si>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</si>
  <si>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</si>
  <si>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</si>
  <si>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</si>
  <si>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</si>
  <si>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</si>
  <si>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</si>
  <si>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</si>
  <si>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</si>
  <si>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</si>
  <si>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</si>
  <si>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</si>
  <si>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</si>
  <si>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</si>
  <si>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</si>
  <si>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</si>
  <si>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</si>
  <si>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</si>
  <si>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</si>
  <si>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</si>
  <si>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</si>
  <si>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</si>
  <si>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</si>
  <si>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</si>
  <si>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</si>
  <si>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</si>
  <si>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</si>
  <si>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</si>
  <si>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</si>
  <si>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</si>
  <si>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</si>
  <si>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</si>
  <si>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</si>
  <si>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</si>
  <si>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</si>
  <si>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</si>
  <si>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</si>
  <si>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</si>
  <si>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</si>
  <si>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</si>
  <si>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</si>
  <si>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</si>
  <si>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</si>
  <si>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</si>
  <si>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</si>
  <si>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</si>
  <si>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</si>
  <si>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</si>
  <si>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</si>
  <si>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</si>
  <si>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</si>
  <si>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</si>
  <si>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</si>
  <si>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</si>
  <si>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</si>
  <si>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</si>
  <si>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</si>
  <si>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</si>
  <si>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</si>
  <si>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</si>
  <si>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</si>
  <si>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</si>
  <si>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</si>
  <si>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</si>
  <si>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</si>
  <si>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</si>
  <si>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</si>
  <si>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</si>
  <si>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</si>
  <si>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</si>
  <si>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</si>
  <si>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</si>
  <si>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</si>
  <si>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</si>
  <si>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</si>
  <si>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</si>
  <si>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</si>
  <si>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</si>
  <si>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</si>
  <si>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</si>
  <si>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</si>
  <si>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</si>
  <si>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</si>
  <si>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</si>
  <si>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</si>
  <si>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</si>
  <si>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</si>
  <si>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</si>
  <si>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</si>
  <si>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</si>
  <si>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</si>
  <si>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</si>
  <si>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</si>
  <si>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</si>
  <si>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</si>
  <si>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</si>
  <si>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</si>
  <si>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</si>
  <si>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</si>
  <si>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</si>
  <si>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</si>
  <si>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</si>
  <si>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</si>
  <si>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</si>
  <si>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</si>
  <si>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</si>
  <si>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</si>
  <si>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</si>
  <si>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</si>
  <si>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</si>
  <si>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</si>
  <si>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</si>
  <si>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</si>
  <si>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</si>
  <si>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</si>
  <si>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</si>
  <si>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</si>
  <si>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</si>
  <si>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</si>
  <si>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</si>
  <si>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</si>
  <si>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</si>
  <si>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</si>
  <si>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</si>
  <si>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</si>
  <si>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</si>
  <si>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</si>
  <si>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</si>
  <si>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</si>
  <si>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</si>
  <si>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</si>
  <si>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</si>
  <si>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</si>
  <si>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</si>
  <si>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</si>
  <si>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</si>
  <si>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</si>
  <si>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</si>
  <si>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</si>
  <si>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</si>
  <si>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</si>
  <si>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</si>
  <si>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</si>
  <si>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</si>
  <si>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</si>
  <si>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</si>
  <si>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</si>
  <si>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</si>
  <si>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</si>
  <si>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</si>
  <si>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</si>
  <si>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</si>
  <si>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</si>
  <si>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</si>
  <si>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</si>
  <si>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</si>
  <si>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</si>
  <si>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</si>
  <si>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</si>
  <si>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</si>
  <si>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</si>
  <si>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</si>
  <si>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</si>
  <si>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</si>
  <si>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</si>
  <si>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</si>
  <si>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</si>
  <si>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</si>
  <si>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</si>
  <si>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</si>
  <si>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</si>
  <si>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</si>
  <si>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</si>
  <si>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</si>
  <si>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</si>
  <si>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</si>
  <si>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</si>
  <si>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</si>
  <si>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</si>
  <si>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</si>
  <si>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</si>
  <si>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</si>
  <si>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</si>
  <si>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</si>
  <si>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</si>
  <si>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</si>
  <si>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</si>
  <si>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</si>
  <si>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</si>
  <si>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</si>
  <si>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</si>
  <si>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</si>
  <si>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</si>
  <si>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</si>
  <si>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</si>
  <si>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</si>
  <si>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</si>
  <si>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</si>
  <si>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</si>
  <si>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</si>
  <si>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</si>
  <si>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</si>
  <si>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</si>
  <si>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</si>
  <si>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</si>
  <si>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</si>
  <si>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</si>
  <si>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</si>
  <si>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</si>
  <si>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</si>
  <si>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</si>
  <si>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</si>
  <si>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</si>
  <si>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</si>
  <si>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</si>
  <si>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</si>
  <si>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</si>
  <si>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</si>
  <si>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</si>
  <si>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</si>
  <si>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</si>
  <si>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</si>
  <si>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</si>
  <si>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</si>
  <si>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</si>
  <si>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</si>
  <si>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</si>
  <si>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</si>
  <si>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</si>
  <si>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</si>
  <si>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</si>
  <si>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</si>
  <si>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</si>
  <si>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</si>
  <si>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</si>
  <si>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</si>
  <si>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</si>
  <si>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</si>
  <si>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</si>
  <si>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</si>
  <si>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</si>
  <si>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</si>
  <si>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</si>
  <si>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</si>
  <si>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</si>
  <si>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</si>
  <si>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</si>
  <si>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</si>
  <si>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</si>
  <si>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</si>
  <si>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</si>
  <si>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</si>
  <si>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</si>
  <si>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</si>
  <si>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</si>
  <si>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</si>
  <si>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</si>
  <si>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</si>
  <si>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</si>
  <si>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</si>
  <si>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</si>
  <si>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</si>
  <si>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</si>
  <si>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</si>
  <si>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</si>
  <si>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</si>
  <si>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</si>
  <si>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</si>
  <si>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</si>
  <si>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</si>
  <si>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</si>
  <si>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</si>
  <si>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</si>
  <si>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</si>
  <si>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</si>
  <si>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</si>
  <si>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</si>
  <si>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</si>
  <si>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</si>
  <si>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</si>
  <si>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</si>
  <si>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</si>
  <si>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</si>
  <si>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</si>
  <si>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</si>
  <si>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</si>
  <si>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</si>
  <si>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</si>
  <si>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</si>
  <si>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</si>
  <si>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</si>
  <si>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</si>
  <si>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</si>
  <si>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</si>
  <si>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</si>
  <si>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</si>
  <si>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</si>
  <si>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</si>
  <si>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</si>
  <si>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</si>
  <si>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</si>
  <si>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</si>
  <si>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</si>
  <si>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</si>
  <si>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</si>
  <si>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</si>
  <si>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</si>
  <si>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</si>
  <si>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</si>
  <si>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</si>
  <si>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</si>
  <si>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</si>
  <si>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</si>
  <si>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</si>
  <si>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</si>
  <si>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</si>
  <si>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</si>
  <si>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</si>
  <si>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</si>
  <si>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</si>
  <si>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</si>
  <si>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</si>
  <si>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</si>
  <si>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</si>
  <si>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</si>
  <si>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</si>
  <si>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</si>
  <si>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</si>
  <si>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</si>
  <si>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</si>
  <si>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</si>
  <si>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</si>
  <si>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</si>
  <si>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</si>
  <si>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</si>
  <si>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</si>
  <si>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</si>
  <si>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</si>
  <si>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</si>
  <si>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</si>
  <si>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</si>
  <si>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</si>
  <si>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</si>
  <si>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</si>
  <si>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</si>
  <si>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</si>
  <si>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</si>
  <si>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</si>
  <si>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</si>
  <si>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</si>
  <si>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</si>
  <si>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</si>
  <si>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</si>
  <si>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</si>
  <si>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</si>
  <si>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</si>
  <si>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</si>
  <si>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</si>
  <si>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</si>
  <si>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</si>
  <si>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</si>
  <si>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</si>
  <si>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</si>
  <si>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</si>
  <si>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</si>
  <si>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</si>
  <si>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</si>
  <si>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</si>
  <si>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</si>
  <si>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</si>
  <si>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</si>
  <si>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</si>
  <si>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</si>
  <si>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</si>
  <si>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</si>
  <si>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</si>
  <si>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</si>
  <si>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</si>
  <si>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</si>
  <si>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</si>
  <si>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</si>
  <si>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</si>
  <si>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</si>
  <si>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</si>
  <si>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</si>
  <si>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</si>
  <si>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</si>
  <si>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</si>
  <si>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</si>
  <si>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</si>
  <si>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</si>
  <si>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</si>
  <si>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</si>
  <si>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</si>
  <si>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</si>
  <si>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</si>
  <si>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</si>
  <si>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</si>
  <si>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</si>
  <si>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</si>
  <si>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</si>
  <si>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</si>
  <si>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</si>
  <si>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</si>
  <si>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</si>
  <si>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</si>
  <si>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</si>
  <si>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</si>
  <si>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</si>
  <si>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</si>
  <si>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</si>
  <si>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</si>
  <si>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</si>
  <si>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</si>
  <si>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</si>
  <si>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</si>
  <si>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</si>
  <si>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</si>
  <si>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</si>
  <si>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</si>
  <si>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</si>
  <si>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</si>
  <si>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</si>
  <si>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</si>
  <si>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</si>
  <si>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</si>
  <si>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</si>
  <si>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</si>
  <si>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</si>
  <si>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</si>
  <si>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</si>
  <si>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</si>
  <si>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</si>
  <si>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</si>
  <si>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</si>
  <si>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</si>
  <si>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</si>
  <si>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</si>
  <si>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</si>
  <si>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</si>
  <si>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</si>
  <si>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</si>
  <si>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</si>
  <si>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</si>
  <si>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</si>
  <si>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</si>
  <si>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</si>
  <si>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</si>
  <si>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</si>
  <si>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</si>
  <si>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</si>
  <si>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</si>
  <si>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</si>
  <si>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</si>
  <si>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</si>
  <si>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</si>
  <si>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</si>
  <si>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</si>
  <si>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</si>
  <si>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</si>
  <si>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</si>
  <si>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</si>
  <si>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</si>
  <si>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</si>
  <si>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</si>
  <si>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</si>
  <si>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</si>
  <si>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</si>
  <si>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</si>
  <si>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</si>
  <si>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</si>
  <si>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</si>
  <si>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</si>
  <si>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</si>
  <si>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</si>
  <si>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</si>
  <si>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</si>
  <si>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</si>
  <si>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</si>
  <si>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</si>
  <si>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</si>
  <si>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</si>
  <si>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</si>
  <si>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</si>
  <si>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</si>
  <si>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</si>
  <si>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</si>
  <si>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</si>
  <si>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</si>
  <si>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</si>
  <si>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</si>
  <si>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</si>
  <si>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</si>
  <si>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</si>
  <si>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</si>
  <si>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</si>
  <si>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</si>
  <si>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</si>
  <si>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</si>
  <si>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</si>
  <si>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</si>
  <si>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</si>
  <si>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</si>
  <si>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</si>
  <si>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</si>
  <si>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</si>
  <si>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</si>
  <si>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</si>
  <si>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</si>
  <si>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</si>
  <si>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</si>
  <si>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</si>
  <si>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</si>
  <si>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</si>
  <si>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</si>
  <si>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</si>
  <si>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</si>
  <si>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</si>
  <si>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</si>
  <si>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</si>
  <si>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</si>
  <si>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</si>
  <si>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</si>
  <si>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</si>
  <si>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</si>
  <si>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</si>
  <si>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</si>
  <si>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</si>
  <si>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</si>
  <si>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</si>
  <si>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</si>
  <si>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</si>
  <si>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</si>
  <si>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</si>
  <si>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</si>
  <si>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</si>
  <si>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</si>
  <si>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</si>
  <si>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</si>
  <si>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</si>
  <si>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</si>
  <si>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</si>
  <si>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</si>
  <si>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</si>
  <si>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</si>
  <si>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</si>
  <si>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</si>
  <si>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</si>
  <si>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</si>
  <si>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</si>
  <si>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</si>
  <si>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</si>
  <si>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</si>
  <si>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</si>
  <si>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</si>
  <si>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</si>
  <si>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</si>
  <si>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</si>
  <si>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</si>
  <si>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</si>
  <si>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</si>
  <si>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</si>
  <si>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</si>
  <si>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</si>
  <si>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</si>
  <si>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</si>
  <si>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</si>
  <si>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</si>
  <si>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</si>
  <si>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</si>
  <si>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</si>
  <si>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</si>
  <si>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</si>
  <si>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</si>
  <si>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</si>
  <si>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</si>
  <si>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</si>
  <si>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</si>
  <si>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</si>
  <si>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</si>
  <si>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</si>
  <si>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</si>
  <si>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</si>
  <si>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</si>
  <si>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</si>
  <si>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</si>
  <si>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</si>
  <si>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</si>
  <si>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</si>
  <si>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</si>
  <si>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</si>
  <si>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</si>
  <si>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</si>
  <si>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</si>
  <si>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</si>
  <si>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</si>
  <si>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</si>
  <si>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</si>
  <si>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</si>
  <si>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</si>
  <si>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</si>
  <si>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</si>
  <si>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</si>
  <si>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</si>
  <si>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</si>
  <si>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</si>
  <si>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</si>
  <si>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</si>
  <si>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</si>
  <si>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</si>
  <si>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</si>
  <si>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</si>
  <si>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</si>
  <si>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</si>
  <si>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</si>
  <si>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</si>
  <si>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</si>
  <si>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</si>
  <si>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</si>
  <si>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</si>
  <si>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</si>
  <si>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</si>
  <si>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</si>
  <si>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</si>
  <si>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</si>
  <si>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</si>
  <si>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</si>
  <si>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</si>
  <si>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</si>
  <si>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</si>
  <si>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</si>
  <si>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</si>
  <si>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</si>
  <si>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</si>
  <si>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</si>
  <si>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</si>
  <si>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</si>
  <si>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</si>
  <si>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</si>
  <si>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</si>
  <si>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</si>
  <si>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</si>
  <si>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</si>
  <si>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</si>
  <si>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</si>
  <si>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</si>
  <si>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</si>
  <si>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</si>
  <si>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</si>
  <si>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</si>
  <si>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</si>
  <si>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</si>
  <si>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</si>
  <si>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</si>
  <si>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</si>
  <si>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</si>
  <si>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</si>
  <si>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</si>
  <si>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</si>
  <si>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</si>
  <si>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</si>
  <si>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</si>
  <si>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</si>
  <si>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</si>
  <si>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</si>
  <si>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</si>
  <si>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</si>
  <si>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</si>
  <si>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</si>
  <si>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</si>
  <si>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</si>
  <si>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</si>
  <si>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</si>
  <si>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</si>
  <si>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</si>
  <si>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</si>
  <si>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</si>
  <si>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</si>
  <si>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</si>
  <si>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</si>
  <si>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</si>
  <si>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</si>
  <si>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</si>
  <si>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</si>
  <si>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</si>
  <si>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</si>
  <si>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</si>
  <si>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</si>
  <si>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</si>
  <si>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</si>
  <si>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</si>
  <si>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</si>
  <si>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</si>
  <si>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</si>
  <si>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</si>
  <si>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</si>
  <si>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</si>
  <si>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</si>
  <si>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</si>
  <si>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</si>
  <si>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</si>
  <si>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</si>
  <si>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</si>
  <si>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</si>
  <si>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</si>
  <si>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</si>
  <si>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</si>
  <si>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</si>
  <si>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</si>
  <si>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</si>
  <si>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</si>
  <si>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</si>
  <si>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</si>
  <si>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</si>
  <si>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</si>
  <si>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</si>
  <si>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</si>
  <si>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</si>
  <si>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</si>
  <si>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</si>
  <si>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</si>
  <si>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</si>
  <si>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</si>
  <si>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</si>
  <si>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</si>
  <si>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</si>
  <si>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</si>
  <si>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</si>
  <si>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</si>
  <si>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</si>
  <si>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</si>
  <si>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</si>
  <si>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</si>
  <si>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</si>
  <si>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</si>
  <si>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</si>
  <si>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</si>
  <si>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</si>
  <si>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</si>
  <si>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</si>
  <si>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</si>
  <si>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</si>
  <si>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</si>
  <si>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</si>
  <si>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</si>
  <si>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</si>
  <si>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</si>
  <si>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</si>
  <si>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</si>
  <si>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</si>
  <si>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</si>
  <si>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</si>
  <si>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</si>
  <si>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</si>
  <si>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</si>
  <si>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</si>
  <si>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</si>
  <si>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</si>
  <si>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</si>
  <si>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</si>
  <si>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</si>
  <si>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</si>
  <si>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</si>
  <si>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</si>
  <si>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</si>
  <si>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</si>
  <si>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</si>
  <si>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</si>
  <si>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</si>
  <si>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</si>
  <si>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</si>
  <si>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</si>
  <si>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</si>
  <si>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</si>
  <si>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</si>
  <si>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</si>
  <si>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</si>
  <si>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</si>
  <si>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</si>
  <si>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</si>
  <si>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</si>
  <si>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</si>
  <si>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</si>
  <si>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</si>
  <si>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</si>
  <si>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</si>
  <si>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</si>
  <si>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</si>
  <si>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</si>
  <si>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</si>
  <si>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</si>
  <si>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</si>
  <si>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</si>
  <si>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</si>
  <si>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</si>
  <si>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</si>
  <si>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</si>
  <si>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</si>
  <si>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</si>
  <si>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</si>
  <si>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</si>
  <si>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</si>
  <si>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</si>
  <si>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</si>
  <si>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</si>
  <si>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</si>
  <si>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</si>
  <si>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</si>
  <si>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</si>
  <si>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</si>
  <si>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</si>
  <si>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</si>
  <si>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</si>
  <si>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</si>
  <si>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</si>
  <si>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</si>
  <si>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</si>
  <si>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</si>
  <si>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</si>
  <si>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</si>
  <si>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</si>
  <si>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</si>
  <si>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</si>
  <si>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</si>
  <si>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</si>
  <si>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</si>
  <si>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</si>
  <si>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</si>
  <si>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</si>
  <si>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</si>
  <si>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</si>
  <si>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</si>
  <si>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</si>
  <si>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</si>
  <si>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</si>
  <si>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</si>
  <si>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</si>
  <si>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</si>
  <si>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</si>
  <si>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</si>
  <si>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</si>
  <si>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</si>
  <si>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</si>
  <si>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</si>
  <si>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</si>
  <si>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</si>
  <si>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</si>
  <si>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</si>
  <si>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</si>
  <si>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</si>
  <si>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</si>
  <si>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</si>
  <si>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</si>
  <si>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</si>
  <si>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</si>
  <si>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</si>
  <si>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</si>
  <si>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</si>
  <si>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</si>
  <si>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</si>
  <si>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</si>
  <si>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</si>
  <si>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</si>
  <si>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</si>
  <si>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</si>
  <si>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</si>
  <si>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</si>
  <si>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</si>
  <si>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</si>
  <si>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</si>
  <si>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</si>
  <si>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</si>
  <si>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</si>
  <si>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</si>
  <si>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</si>
  <si>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</si>
  <si>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</si>
  <si>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</si>
  <si>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</si>
  <si>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</si>
  <si>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</si>
  <si>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</si>
  <si>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</si>
  <si>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</si>
  <si>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</si>
  <si>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</si>
  <si>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</si>
  <si>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</si>
  <si>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</si>
  <si>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</si>
  <si>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</si>
  <si>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</si>
  <si>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</si>
  <si>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</si>
  <si>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</si>
  <si>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</si>
  <si>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</si>
  <si>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</si>
  <si>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</si>
  <si>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</si>
  <si>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</si>
  <si>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</si>
  <si>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</si>
  <si>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</si>
  <si>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</si>
  <si>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</si>
  <si>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</si>
  <si>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</si>
  <si>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</si>
  <si>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</si>
  <si>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</si>
  <si>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</si>
  <si>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</si>
  <si>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</si>
  <si>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</si>
  <si>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</si>
  <si>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</si>
  <si>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</si>
  <si>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</si>
  <si>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</si>
  <si>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</si>
  <si>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</si>
  <si>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</si>
  <si>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</si>
  <si>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</si>
  <si>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</si>
  <si>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</si>
  <si>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</si>
  <si>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</si>
  <si>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</si>
  <si>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</si>
  <si>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</si>
  <si>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</si>
  <si>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</si>
  <si>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</si>
  <si>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</si>
  <si>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</si>
  <si>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</si>
  <si>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</si>
  <si>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</si>
  <si>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</si>
  <si>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</si>
  <si>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</si>
  <si>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</si>
  <si>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</si>
  <si>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</si>
  <si>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</si>
  <si>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</si>
  <si>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</si>
  <si>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</si>
  <si>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</si>
  <si>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</si>
  <si>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</si>
  <si>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</si>
  <si>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</si>
  <si>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</si>
  <si>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</si>
  <si>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</si>
  <si>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</si>
  <si>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</si>
  <si>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</si>
  <si>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</si>
  <si>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</si>
  <si>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</si>
  <si>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</si>
  <si>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</si>
  <si>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</si>
  <si>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</si>
  <si>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</si>
  <si>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</si>
  <si>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</si>
  <si>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</si>
  <si>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</si>
  <si>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</si>
  <si>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</si>
  <si>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</si>
  <si>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</si>
  <si>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</si>
  <si>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</si>
  <si>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</si>
  <si>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</si>
  <si>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</si>
  <si>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</si>
  <si>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</si>
  <si>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</si>
  <si>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</si>
  <si>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</si>
  <si>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</si>
  <si>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</si>
  <si>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</si>
  <si>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</si>
  <si>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</si>
  <si>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</si>
  <si>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</si>
  <si>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</si>
  <si>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</si>
  <si>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</si>
  <si>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</si>
  <si>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</si>
  <si>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</si>
  <si>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</si>
  <si>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</si>
  <si>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</si>
  <si>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</si>
  <si>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</si>
  <si>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</si>
  <si>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</si>
  <si>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</si>
  <si>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</si>
  <si>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</si>
  <si>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</si>
  <si>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</si>
  <si>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</si>
  <si>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</si>
  <si>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</si>
  <si>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</si>
  <si>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</si>
  <si>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</si>
  <si>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</si>
  <si>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</si>
  <si>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</si>
  <si>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</si>
  <si>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</si>
  <si>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</si>
  <si>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</si>
  <si>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</si>
  <si>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</si>
  <si>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</si>
  <si>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</si>
  <si>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</si>
  <si>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</si>
  <si>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</si>
  <si>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</si>
  <si>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</si>
  <si>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</si>
  <si>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</si>
  <si>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</si>
  <si>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</si>
  <si>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</si>
  <si>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</si>
  <si>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</si>
  <si>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</si>
  <si>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</si>
  <si>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</si>
  <si>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</si>
  <si>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</si>
  <si>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</si>
  <si>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</si>
  <si>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</si>
  <si>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</si>
  <si>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</si>
  <si>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</si>
  <si>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</si>
  <si>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</si>
  <si>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</si>
  <si>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</si>
  <si>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</si>
  <si>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</si>
  <si>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</si>
  <si>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</si>
  <si>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</si>
  <si>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</si>
  <si>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</si>
  <si>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</si>
  <si>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</si>
  <si>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</si>
  <si>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</si>
  <si>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</si>
  <si>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</si>
  <si>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</si>
  <si>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</si>
  <si>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</si>
  <si>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</si>
  <si>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</si>
  <si>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</si>
  <si>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</si>
  <si>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</si>
  <si>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</si>
  <si>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</si>
  <si>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</si>
  <si>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</si>
  <si>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</si>
  <si>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</si>
  <si>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</si>
  <si>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</si>
  <si>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</si>
  <si>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</si>
  <si>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</si>
  <si>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</si>
  <si>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</si>
  <si>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</si>
  <si>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</si>
  <si>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</si>
  <si>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</si>
  <si>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</si>
  <si>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</si>
  <si>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</si>
  <si>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</si>
  <si>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</si>
  <si>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</si>
  <si>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</si>
  <si>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</si>
  <si>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</si>
  <si>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</si>
  <si>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</si>
  <si>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</si>
  <si>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</si>
  <si>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</si>
  <si>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</si>
  <si>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</si>
  <si>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</si>
  <si>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</si>
  <si>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</si>
  <si>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</si>
  <si>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</si>
  <si>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</si>
  <si>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</si>
  <si>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</si>
  <si>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</si>
  <si>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</si>
  <si>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</si>
  <si>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</si>
  <si>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</si>
  <si>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</si>
  <si>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</si>
  <si>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</si>
  <si>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</si>
  <si>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</si>
  <si>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</si>
  <si>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</si>
  <si>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</si>
  <si>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</si>
  <si>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</si>
  <si>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</si>
  <si>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</si>
  <si>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</si>
  <si>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</si>
  <si>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</si>
  <si>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</si>
  <si>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</si>
  <si>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</si>
  <si>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</si>
  <si>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</si>
  <si>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</si>
  <si>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</si>
  <si>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</si>
  <si>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</si>
  <si>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</si>
  <si>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</si>
  <si>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</si>
  <si>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</si>
  <si>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</si>
  <si>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</si>
  <si>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</si>
  <si>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</si>
  <si>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</si>
  <si>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</si>
  <si>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</si>
  <si>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</si>
  <si>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</si>
  <si>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</si>
  <si>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</si>
  <si>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</si>
  <si>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</si>
  <si>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</si>
  <si>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</si>
  <si>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</si>
  <si>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</si>
  <si>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</si>
  <si>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</si>
  <si>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</si>
  <si>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</si>
  <si>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</si>
  <si>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</si>
  <si>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</si>
  <si>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</si>
  <si>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</si>
  <si>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</si>
  <si>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</si>
  <si>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</si>
  <si>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</si>
  <si>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</si>
  <si>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</si>
  <si>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</si>
  <si>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</si>
  <si>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</si>
  <si>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</si>
  <si>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</si>
  <si>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</si>
  <si>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</si>
  <si>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</si>
  <si>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</si>
  <si>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</si>
  <si>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</si>
  <si>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</si>
  <si>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</si>
  <si>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</si>
  <si>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</si>
  <si>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</si>
  <si>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</si>
  <si>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</si>
  <si>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</si>
  <si>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</si>
  <si>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</si>
  <si>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</si>
  <si>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</si>
  <si>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</si>
  <si>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</si>
  <si>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</si>
  <si>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</si>
  <si>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</si>
  <si>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</si>
  <si>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</si>
  <si>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</si>
  <si>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</si>
  <si>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</si>
  <si>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</si>
  <si>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</si>
  <si>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</si>
  <si>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</si>
  <si>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</si>
  <si>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</si>
  <si>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</si>
  <si>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</si>
  <si>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</si>
  <si>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</si>
  <si>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</si>
  <si>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</si>
  <si>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</si>
  <si>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</si>
  <si>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</si>
  <si>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</si>
  <si>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</si>
  <si>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</si>
  <si>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</si>
  <si>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</si>
  <si>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</si>
  <si>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</si>
  <si>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</si>
  <si>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</si>
  <si>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</si>
  <si>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</si>
  <si>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</si>
  <si>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</si>
  <si>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</si>
  <si>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</si>
  <si>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</si>
  <si>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</si>
  <si>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</si>
  <si>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</si>
  <si>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</si>
  <si>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</si>
  <si>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</si>
  <si>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</si>
  <si>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</si>
  <si>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</si>
  <si>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</si>
  <si>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</si>
  <si>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</si>
  <si>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</si>
  <si>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</si>
  <si>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</si>
  <si>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</si>
  <si>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</si>
  <si>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</si>
  <si>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</si>
  <si>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</si>
  <si>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</si>
  <si>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</si>
  <si>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</si>
  <si>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</si>
  <si>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</si>
  <si>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</si>
  <si>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</si>
  <si>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</si>
  <si>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</si>
  <si>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</si>
  <si>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</si>
  <si>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</si>
  <si>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</si>
  <si>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</si>
  <si>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</si>
  <si>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</si>
  <si>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</si>
  <si>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</si>
  <si>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</si>
  <si>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</si>
  <si>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</si>
  <si>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</si>
  <si>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</si>
  <si>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</si>
  <si>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</si>
  <si>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</si>
  <si>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</si>
  <si>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</si>
  <si>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</si>
  <si>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</si>
  <si>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</si>
  <si>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</si>
  <si>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</si>
  <si>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</si>
  <si>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</si>
  <si>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</si>
  <si>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</si>
  <si>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</si>
  <si>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</si>
  <si>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</si>
  <si>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</si>
  <si>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</si>
  <si>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</si>
  <si>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</si>
  <si>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</si>
  <si>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</si>
  <si>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</si>
  <si>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</si>
  <si>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</si>
  <si>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</si>
  <si>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</si>
  <si>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</si>
  <si>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</si>
  <si>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</si>
  <si>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</si>
  <si>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</si>
  <si>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</si>
  <si>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</si>
  <si>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</si>
  <si>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</si>
  <si>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</si>
  <si>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</si>
  <si>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</si>
  <si>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</si>
  <si>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</si>
  <si>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</si>
  <si>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</si>
  <si>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</si>
  <si>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</si>
  <si>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</si>
  <si>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</si>
  <si>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</si>
  <si>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</si>
  <si>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</si>
  <si>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</si>
  <si>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</si>
  <si>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</si>
  <si>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</si>
  <si>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</si>
  <si>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</si>
  <si>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</si>
  <si>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</si>
  <si>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</si>
  <si>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</si>
  <si>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</si>
  <si>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</si>
  <si>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</si>
  <si>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</si>
  <si>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</si>
  <si>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</si>
  <si>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</si>
  <si>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</si>
  <si>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</si>
  <si>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</si>
  <si>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</si>
  <si>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</si>
  <si>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</si>
  <si>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</si>
  <si>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</si>
  <si>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</si>
  <si>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</si>
  <si>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</si>
  <si>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</si>
  <si>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</si>
  <si>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</si>
  <si>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</si>
  <si>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</si>
  <si>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</si>
  <si>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</si>
  <si>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</si>
  <si>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</si>
  <si>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</si>
  <si>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</si>
  <si>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</si>
  <si>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</si>
  <si>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</si>
  <si>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</si>
  <si>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</si>
  <si>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</si>
  <si>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</si>
  <si>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</si>
  <si>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</si>
  <si>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</si>
  <si>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</si>
  <si>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</si>
  <si>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</si>
  <si>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</si>
  <si>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</si>
  <si>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</si>
  <si>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</si>
  <si>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</si>
  <si>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</si>
  <si>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</si>
  <si>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</si>
  <si>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</si>
  <si>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</si>
  <si>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</si>
  <si>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</si>
  <si>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</si>
  <si>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</si>
  <si>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</si>
  <si>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</si>
  <si>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</si>
  <si>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</si>
  <si>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</si>
  <si>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</si>
  <si>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</si>
  <si>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</si>
  <si>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</si>
  <si>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</si>
  <si>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</si>
  <si>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</si>
  <si>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</si>
  <si>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</si>
  <si>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</si>
  <si>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</si>
  <si>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</si>
  <si>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</si>
  <si>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</si>
  <si>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</si>
  <si>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</si>
  <si>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</si>
  <si>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</si>
  <si>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</si>
  <si>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</si>
  <si>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</si>
  <si>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</si>
  <si>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</si>
  <si>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</si>
  <si>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</si>
  <si>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</si>
  <si>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</si>
  <si>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</si>
  <si>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</si>
  <si>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</si>
  <si>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</si>
  <si>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</si>
  <si>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</si>
  <si>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</si>
  <si>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</si>
  <si>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</si>
  <si>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</si>
  <si>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</si>
  <si>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</si>
  <si>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</si>
  <si>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</si>
  <si>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</si>
  <si>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</si>
  <si>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</si>
  <si>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</si>
  <si>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</si>
  <si>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</si>
  <si>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</si>
  <si>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</si>
  <si>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</si>
  <si>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</si>
  <si>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</si>
  <si>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</si>
  <si>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</si>
  <si>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</si>
  <si>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</si>
  <si>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</si>
  <si>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</si>
  <si>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</si>
  <si>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</si>
  <si>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</si>
  <si>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</si>
  <si>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</si>
  <si>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</si>
  <si>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</si>
  <si>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</si>
  <si>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</si>
  <si>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</si>
  <si>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</si>
  <si>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</si>
  <si>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</si>
  <si>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</si>
  <si>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</si>
  <si>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</si>
  <si>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</si>
  <si>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</si>
  <si>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</si>
  <si>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</si>
  <si>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</si>
  <si>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</si>
  <si>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</si>
  <si>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</si>
  <si>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</si>
  <si>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</si>
  <si>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</si>
  <si>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</si>
  <si>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</si>
  <si>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</si>
  <si>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</si>
  <si>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</si>
  <si>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</si>
  <si>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</si>
  <si>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</si>
  <si>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</si>
  <si>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</si>
  <si>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</si>
  <si>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</si>
  <si>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</si>
  <si>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</si>
  <si>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</si>
  <si>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</si>
  <si>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</si>
  <si>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</si>
  <si>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</si>
  <si>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</si>
  <si>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</si>
  <si>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</si>
  <si>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</si>
  <si>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</si>
  <si>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</si>
  <si>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</si>
  <si>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</si>
  <si>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</si>
  <si>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</si>
  <si>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</si>
  <si>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</si>
  <si>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</si>
  <si>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</si>
  <si>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</si>
  <si>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</si>
  <si>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</si>
  <si>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</si>
  <si>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</si>
  <si>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</si>
  <si>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</si>
  <si>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</si>
  <si>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</si>
  <si>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</si>
  <si>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</si>
  <si>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</si>
  <si>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</si>
  <si>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</si>
  <si>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</si>
  <si>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</si>
  <si>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</si>
  <si>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</si>
  <si>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</si>
  <si>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</si>
  <si>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</si>
  <si>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</si>
  <si>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</si>
  <si>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</si>
  <si>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</si>
  <si>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</si>
  <si>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</si>
  <si>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</si>
  <si>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</si>
  <si>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</si>
  <si>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</si>
  <si>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</si>
  <si>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</si>
  <si>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</si>
  <si>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</si>
  <si>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</si>
  <si>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</si>
  <si>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</si>
  <si>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</si>
  <si>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</si>
  <si>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</si>
  <si>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</si>
  <si>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</si>
  <si>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</si>
  <si>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</si>
  <si>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</si>
  <si>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</si>
  <si>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</si>
  <si>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</si>
  <si>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</si>
  <si>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</si>
  <si>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</si>
  <si>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</si>
  <si>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</si>
  <si>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</si>
  <si>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</si>
  <si>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</si>
  <si>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</si>
  <si>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</si>
  <si>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</si>
  <si>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</si>
  <si>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</si>
  <si>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</si>
  <si>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</si>
  <si>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</si>
  <si>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</si>
  <si>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</si>
  <si>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</si>
  <si>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</si>
  <si>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</si>
  <si>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</si>
  <si>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</si>
  <si>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</si>
  <si>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</si>
  <si>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</si>
  <si>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</si>
  <si>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</si>
  <si>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</si>
  <si>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</si>
  <si>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</si>
  <si>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</si>
  <si>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</si>
  <si>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</si>
  <si>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</si>
  <si>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</si>
  <si>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</si>
  <si>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</si>
  <si>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</si>
  <si>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</si>
  <si>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</si>
  <si>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</si>
  <si>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</si>
  <si>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</si>
  <si>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</si>
  <si>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</si>
  <si>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</si>
  <si>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</si>
  <si>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</si>
  <si>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</si>
  <si>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</si>
  <si>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</si>
  <si>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</si>
  <si>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</si>
  <si>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</si>
  <si>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</si>
  <si>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</si>
  <si>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</si>
  <si>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</si>
  <si>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</si>
  <si>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</si>
  <si>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</si>
  <si>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</si>
  <si>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</si>
  <si>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</si>
  <si>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</si>
  <si>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</si>
  <si>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</si>
  <si>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</si>
  <si>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</si>
  <si>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</si>
  <si>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</si>
  <si>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</si>
  <si>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</si>
  <si>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</si>
  <si>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</si>
  <si>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</si>
  <si>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</si>
  <si>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</si>
  <si>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</si>
  <si>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</si>
  <si>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</si>
  <si>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</si>
  <si>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</si>
  <si>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</si>
  <si>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</si>
  <si>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</si>
  <si>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</si>
  <si>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</si>
  <si>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</si>
  <si>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</si>
  <si>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</si>
  <si>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</si>
  <si>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</si>
  <si>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</si>
  <si>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</si>
  <si>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</si>
  <si>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</si>
  <si>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</si>
  <si>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</si>
  <si>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</si>
  <si>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</si>
  <si>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</si>
  <si>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</si>
  <si>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</si>
  <si>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</si>
  <si>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</si>
  <si>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</si>
  <si>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</si>
  <si>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</si>
  <si>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</si>
  <si>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</si>
  <si>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</si>
  <si>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</si>
  <si>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</si>
  <si>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</si>
  <si>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</si>
  <si>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</si>
  <si>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</si>
  <si>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</si>
  <si>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</si>
  <si>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</si>
  <si>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</si>
  <si>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</si>
  <si>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</si>
  <si>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</si>
  <si>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</si>
  <si>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</si>
  <si>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</si>
  <si>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</si>
  <si>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</si>
  <si>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</si>
  <si>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</si>
  <si>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</si>
  <si>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</si>
  <si>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</si>
  <si>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</si>
  <si>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</si>
  <si>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</si>
  <si>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</si>
  <si>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</si>
  <si>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</si>
  <si>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</si>
  <si>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</si>
  <si>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</si>
  <si>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</si>
  <si>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</si>
  <si>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</si>
  <si>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</si>
  <si>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</si>
  <si>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</si>
  <si>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</si>
  <si>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</si>
  <si>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</si>
  <si>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</si>
  <si>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</si>
  <si>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</si>
  <si>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</si>
  <si>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</si>
  <si>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</si>
  <si>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</si>
  <si>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</si>
  <si>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</si>
  <si>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</si>
  <si>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</si>
  <si>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</si>
  <si>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</si>
  <si>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</si>
  <si>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</si>
  <si>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</si>
  <si>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</si>
  <si>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</si>
  <si>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</si>
  <si>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</si>
  <si>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</si>
  <si>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</si>
  <si>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</si>
  <si>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</si>
  <si>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</si>
  <si>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</si>
  <si>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</si>
  <si>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</si>
  <si>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</si>
  <si>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</si>
  <si>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</si>
  <si>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</si>
  <si>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</si>
  <si>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</si>
  <si>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</si>
  <si>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</si>
  <si>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</si>
  <si>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</si>
  <si>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</si>
  <si>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</si>
  <si>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</si>
  <si>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</si>
  <si>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</si>
  <si>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</si>
  <si>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</si>
  <si>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</si>
  <si>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</si>
  <si>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</si>
  <si>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</si>
  <si>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</si>
  <si>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</si>
  <si>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</si>
  <si>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</si>
  <si>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</si>
  <si>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</si>
  <si>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</si>
  <si>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</si>
  <si>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</si>
  <si>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</si>
  <si>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</si>
  <si>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</si>
  <si>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</si>
  <si>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</si>
  <si>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</si>
  <si>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</si>
  <si>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</si>
  <si>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</si>
  <si>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</si>
  <si>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</si>
  <si>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</si>
  <si>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</si>
  <si>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</si>
  <si>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</si>
  <si>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</si>
  <si>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</si>
  <si>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</si>
  <si>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</si>
  <si>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</si>
  <si>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</si>
  <si>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</si>
  <si>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</si>
  <si>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</si>
  <si>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</si>
  <si>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</si>
  <si>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</si>
  <si>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</si>
  <si>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</si>
  <si>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</si>
  <si>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</si>
  <si>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</si>
  <si>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</si>
  <si>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</si>
  <si>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</si>
  <si>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</si>
  <si>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</si>
  <si>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</si>
  <si>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</si>
  <si>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</si>
  <si>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</si>
  <si>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</si>
  <si>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</si>
  <si>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</si>
  <si>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</si>
  <si>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</si>
  <si>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</si>
  <si>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</si>
  <si>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</si>
  <si>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</si>
  <si>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</si>
  <si>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</si>
  <si>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</si>
  <si>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</si>
  <si>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</si>
  <si>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</si>
  <si>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</si>
  <si>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</si>
  <si>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</si>
  <si>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</si>
  <si>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</si>
  <si>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</si>
  <si>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</si>
  <si>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</si>
  <si>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</si>
  <si>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</si>
  <si>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</si>
  <si>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</si>
  <si>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</si>
  <si>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</si>
  <si>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</si>
  <si>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</si>
  <si>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</si>
  <si>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</si>
  <si>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</si>
  <si>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</si>
  <si>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</si>
  <si>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</si>
  <si>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</si>
  <si>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</si>
  <si>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</si>
  <si>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</si>
  <si>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</si>
  <si>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</si>
  <si>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</si>
  <si>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</si>
  <si>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</si>
  <si>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</si>
  <si>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</si>
  <si>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</si>
  <si>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</si>
  <si>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</si>
  <si>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</si>
  <si>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</si>
  <si>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</si>
  <si>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</si>
  <si>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</si>
  <si>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</si>
  <si>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</si>
  <si>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</si>
  <si>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</si>
  <si>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</si>
  <si>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</si>
  <si>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</si>
  <si>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</si>
  <si>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</si>
  <si>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</si>
  <si>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</si>
  <si>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</si>
  <si>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</si>
  <si>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</si>
  <si>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</si>
  <si>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</si>
  <si>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</si>
  <si>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</si>
  <si>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</si>
  <si>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</si>
  <si>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</si>
  <si>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</si>
  <si>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</si>
  <si>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</si>
  <si>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</si>
  <si>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</si>
  <si>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</si>
  <si>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</si>
  <si>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</si>
  <si>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</si>
  <si>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</si>
  <si>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</si>
  <si>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</si>
  <si>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</si>
  <si>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</si>
  <si>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</si>
  <si>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</si>
  <si>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</si>
  <si>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</si>
  <si>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</si>
  <si>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</si>
  <si>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</si>
  <si>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</si>
  <si>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</si>
  <si>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</si>
  <si>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</si>
  <si>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</si>
  <si>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</si>
  <si>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</si>
  <si>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</si>
  <si>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</si>
  <si>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</si>
  <si>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</si>
  <si>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</si>
  <si>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</si>
  <si>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</si>
  <si>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</si>
  <si>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</si>
  <si>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</si>
  <si>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</si>
  <si>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</si>
  <si>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</si>
  <si>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</si>
  <si>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</si>
  <si>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</si>
  <si>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</si>
  <si>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</si>
  <si>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</si>
  <si>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</si>
  <si>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</si>
  <si>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</si>
  <si>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</si>
  <si>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</si>
  <si>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</si>
  <si>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</si>
  <si>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</si>
  <si>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</si>
  <si>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</si>
  <si>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</si>
  <si>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</si>
  <si>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</si>
  <si>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</si>
  <si>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</si>
  <si>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</si>
  <si>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</si>
  <si>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</si>
  <si>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</si>
  <si>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</si>
  <si>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</si>
  <si>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</si>
  <si>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</si>
  <si>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</si>
  <si>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</si>
  <si>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</si>
  <si>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</si>
  <si>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</si>
  <si>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</si>
  <si>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</si>
  <si>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</si>
  <si>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</si>
  <si>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</si>
  <si>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</si>
  <si>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</si>
  <si>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</si>
  <si>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</si>
  <si>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</si>
  <si>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</si>
  <si>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</si>
  <si>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</si>
  <si>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</si>
  <si>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</si>
  <si>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</si>
  <si>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</si>
  <si>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</si>
  <si>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</si>
  <si>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</si>
  <si>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</si>
  <si>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</si>
  <si>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</si>
  <si>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</si>
  <si>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</si>
  <si>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</si>
  <si>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</si>
  <si>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</si>
  <si>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</si>
  <si>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</si>
  <si>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</si>
  <si>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</si>
  <si>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</si>
  <si>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</si>
  <si>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</si>
  <si>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</si>
  <si>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</si>
  <si>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</si>
  <si>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</si>
  <si>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</si>
  <si>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</si>
  <si>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</si>
  <si>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</si>
  <si>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</si>
  <si>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</si>
  <si>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</si>
  <si>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</si>
  <si>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</si>
  <si>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</si>
  <si>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</si>
  <si>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</si>
  <si>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</si>
  <si>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</si>
  <si>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</si>
  <si>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</si>
  <si>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</si>
  <si>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</si>
  <si>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</si>
  <si>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</si>
  <si>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</si>
  <si>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</si>
  <si>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</si>
  <si>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</si>
  <si>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</si>
  <si>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</si>
  <si>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</si>
  <si>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</si>
  <si>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</si>
  <si>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</si>
  <si>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</si>
  <si>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</si>
  <si>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</si>
  <si>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</si>
  <si>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</si>
  <si>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</si>
  <si>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</si>
  <si>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</si>
  <si>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</si>
  <si>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</si>
  <si>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</si>
  <si>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</si>
  <si>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</si>
  <si>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</si>
  <si>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</si>
  <si>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</si>
  <si>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</si>
  <si>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</si>
  <si>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</si>
  <si>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</si>
  <si>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</si>
  <si>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</si>
  <si>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</si>
  <si>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</si>
  <si>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</si>
  <si>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</si>
  <si>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</si>
  <si>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</si>
  <si>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</si>
  <si>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</si>
  <si>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</si>
  <si>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</si>
  <si>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</si>
  <si>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</si>
  <si>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</si>
  <si>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</si>
  <si>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</si>
  <si>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</si>
  <si>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</si>
  <si>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</si>
  <si>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</si>
  <si>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</si>
  <si>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</si>
  <si>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</si>
  <si>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</si>
  <si>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</si>
  <si>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</si>
  <si>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</si>
  <si>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</si>
  <si>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</si>
  <si>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</si>
  <si>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</si>
  <si>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</si>
  <si>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</si>
  <si>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</si>
  <si>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</si>
  <si>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</si>
  <si>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</si>
  <si>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</si>
  <si>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</si>
  <si>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</si>
  <si>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</si>
  <si>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</si>
  <si>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</si>
  <si>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</si>
  <si>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</si>
  <si>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</si>
  <si>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</si>
  <si>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</si>
  <si>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</si>
  <si>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</si>
  <si>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</si>
  <si>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</si>
  <si>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</si>
  <si>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</si>
  <si>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</si>
  <si>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</si>
  <si>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</si>
  <si>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</si>
  <si>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</si>
  <si>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</si>
  <si>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</si>
  <si>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</si>
  <si>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</si>
  <si>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</si>
  <si>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</si>
  <si>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</si>
  <si>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</si>
  <si>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</si>
  <si>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</si>
  <si>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</si>
  <si>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</si>
  <si>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</si>
  <si>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</si>
  <si>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</si>
  <si>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</si>
  <si>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</si>
  <si>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</si>
  <si>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</si>
  <si>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</si>
  <si>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</si>
  <si>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</si>
  <si>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</si>
  <si>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</si>
  <si>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</si>
  <si>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</si>
  <si>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</si>
  <si>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</si>
  <si>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</si>
  <si>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</si>
  <si>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</si>
  <si>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</si>
  <si>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</si>
  <si>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</si>
  <si>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</si>
  <si>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</si>
  <si>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</si>
  <si>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</si>
  <si>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</si>
  <si>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</si>
  <si>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</si>
  <si>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</si>
  <si>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</si>
  <si>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</si>
  <si>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</si>
  <si>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</si>
  <si>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</si>
  <si>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</si>
  <si>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</si>
  <si>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</si>
  <si>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</si>
  <si>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</si>
  <si>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</si>
  <si>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</si>
  <si>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</si>
  <si>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</si>
  <si>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</si>
  <si>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</si>
  <si>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</si>
  <si>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</si>
  <si>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</si>
  <si>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</si>
  <si>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</si>
  <si>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</si>
  <si>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</si>
  <si>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</si>
  <si>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</si>
  <si>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</si>
  <si>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</si>
  <si>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</si>
  <si>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</si>
  <si>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</si>
  <si>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</si>
  <si>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</si>
  <si>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</si>
  <si>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</si>
  <si>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</si>
  <si>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</si>
  <si>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</si>
  <si>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</si>
  <si>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</si>
  <si>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</si>
  <si>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</si>
  <si>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</si>
  <si>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</si>
  <si>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</si>
  <si>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</si>
  <si>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</si>
  <si>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</si>
  <si>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</si>
  <si>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</si>
  <si>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</si>
  <si>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</si>
  <si>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</si>
  <si>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</si>
  <si>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</si>
  <si>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</si>
  <si>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</si>
  <si>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</si>
  <si>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</si>
  <si>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</si>
  <si>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</si>
  <si>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</si>
  <si>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</si>
  <si>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</si>
  <si>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</si>
  <si>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</si>
  <si>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</si>
  <si>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</si>
  <si>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</si>
  <si>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</si>
  <si>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</si>
  <si>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</si>
  <si>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</si>
  <si>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</si>
  <si>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</si>
  <si>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</si>
  <si>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</si>
  <si>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</si>
  <si>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</si>
  <si>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</si>
  <si>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</si>
  <si>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</si>
  <si>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</si>
  <si>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</si>
  <si>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</si>
  <si>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</si>
  <si>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</si>
  <si>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</si>
  <si>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</si>
  <si>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</si>
  <si>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</si>
  <si>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</si>
  <si>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</si>
  <si>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</si>
  <si>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</si>
  <si>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</si>
  <si>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</si>
  <si>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</si>
  <si>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</si>
  <si>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</si>
  <si>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</si>
  <si>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</si>
  <si>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</si>
  <si>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</si>
  <si>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</si>
  <si>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</si>
  <si>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</si>
  <si>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</si>
  <si>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</si>
  <si>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</si>
  <si>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</si>
  <si>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</si>
  <si>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</si>
  <si>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</si>
  <si>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</si>
  <si>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</si>
  <si>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</si>
  <si>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</si>
  <si>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</si>
  <si>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</si>
  <si>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</si>
  <si>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</si>
  <si>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</si>
  <si>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</si>
  <si>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</si>
  <si>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</si>
  <si>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</si>
  <si>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</si>
  <si>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</si>
  <si>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</si>
  <si>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</si>
  <si>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</si>
  <si>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</si>
  <si>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</si>
  <si>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</si>
  <si>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</si>
  <si>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</si>
  <si>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</si>
  <si>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</si>
  <si>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</si>
  <si>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</si>
  <si>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</si>
  <si>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</si>
  <si>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</si>
  <si>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</si>
  <si>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</si>
  <si>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</si>
  <si>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</si>
  <si>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</si>
  <si>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</si>
  <si>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</si>
  <si>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</si>
  <si>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</si>
  <si>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</si>
  <si>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</si>
  <si>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</si>
  <si>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</si>
  <si>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</si>
  <si>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</si>
  <si>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</si>
  <si>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</si>
  <si>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</si>
  <si>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</si>
  <si>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</si>
  <si>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</si>
  <si>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</si>
  <si>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</si>
  <si>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</si>
  <si>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</si>
  <si>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</si>
  <si>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</si>
  <si>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</si>
  <si>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</si>
  <si>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</si>
  <si>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</si>
  <si>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</si>
  <si>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</si>
  <si>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</si>
  <si>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</si>
  <si>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</si>
  <si>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</si>
  <si>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</si>
  <si>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</si>
  <si>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</si>
  <si>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</si>
  <si>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</si>
  <si>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</si>
  <si>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</si>
  <si>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</si>
  <si>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</si>
  <si>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</si>
  <si>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</si>
  <si>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</si>
  <si>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</si>
  <si>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</si>
  <si>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</si>
  <si>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</si>
  <si>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</si>
  <si>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</si>
  <si>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</si>
  <si>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</si>
  <si>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</si>
  <si>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</si>
  <si>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</si>
  <si>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</si>
  <si>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</si>
  <si>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</si>
  <si>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</si>
  <si>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</si>
  <si>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</si>
  <si>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</si>
  <si>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</si>
  <si>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</si>
  <si>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</si>
  <si>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</si>
  <si>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</si>
  <si>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</si>
  <si>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</si>
  <si>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</si>
  <si>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</si>
  <si>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</si>
  <si>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</si>
  <si>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</si>
  <si>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</si>
  <si>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</si>
  <si>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</si>
  <si>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</si>
  <si>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</si>
  <si>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</si>
  <si>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</si>
  <si>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</si>
  <si>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</si>
  <si>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</si>
  <si>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</si>
  <si>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</si>
  <si>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</si>
  <si>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</si>
  <si>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</si>
  <si>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</si>
  <si>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</si>
  <si>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</si>
  <si>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</si>
  <si>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</si>
  <si>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</si>
  <si>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</si>
  <si>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</si>
  <si>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</si>
  <si>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</si>
  <si>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</si>
  <si>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</si>
  <si>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</si>
  <si>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</si>
  <si>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</si>
  <si>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</si>
  <si>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</si>
  <si>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</si>
  <si>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</si>
  <si>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</si>
  <si>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</si>
  <si>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</si>
  <si>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</si>
  <si>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</si>
  <si>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</si>
  <si>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</si>
  <si>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</si>
  <si>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</si>
  <si>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</si>
  <si>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</si>
  <si>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</si>
  <si>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</si>
  <si>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</si>
  <si>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</si>
  <si>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</si>
  <si>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</si>
  <si>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</si>
  <si>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</si>
  <si>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</si>
  <si>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</si>
  <si>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</si>
  <si>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</si>
  <si>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</si>
  <si>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</si>
  <si>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</si>
  <si>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</si>
  <si>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</si>
  <si>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</si>
  <si>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</si>
  <si>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</si>
  <si>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</si>
  <si>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</si>
  <si>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</si>
  <si>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</si>
  <si>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</si>
  <si>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</si>
  <si>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</si>
  <si>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</si>
  <si>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</si>
  <si>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</si>
  <si>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</si>
  <si>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</si>
  <si>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</si>
  <si>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</si>
  <si>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</si>
  <si>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</si>
  <si>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</si>
  <si>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</si>
  <si>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</si>
  <si>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</si>
  <si>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</si>
  <si>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</si>
  <si>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</si>
  <si>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</si>
  <si>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</si>
  <si>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</si>
  <si>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</si>
  <si>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</si>
  <si>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</si>
  <si>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</si>
  <si>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</si>
  <si>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</si>
  <si>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</si>
  <si>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</si>
  <si>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</si>
  <si>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</si>
  <si>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</si>
  <si>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</si>
  <si>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</si>
  <si>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</si>
  <si>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</si>
  <si>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</si>
  <si>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</si>
  <si>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</si>
  <si>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</si>
  <si>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</si>
  <si>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</si>
  <si>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</si>
  <si>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</si>
  <si>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</si>
  <si>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</si>
  <si>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</si>
  <si>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</si>
  <si>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</si>
  <si>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</si>
  <si>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</si>
  <si>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</si>
  <si>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</si>
  <si>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</si>
  <si>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</si>
  <si>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</si>
  <si>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</si>
  <si>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</si>
  <si>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</si>
  <si>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</si>
  <si>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</si>
  <si>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</si>
  <si>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</si>
  <si>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</si>
  <si>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</si>
  <si>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</si>
  <si>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</si>
  <si>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</si>
  <si>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</si>
  <si>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</si>
  <si>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</si>
  <si>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</si>
  <si>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</si>
  <si>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</si>
  <si>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</si>
  <si>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</si>
  <si>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</si>
  <si>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</si>
  <si>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</si>
  <si>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</si>
  <si>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</si>
  <si>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</si>
  <si>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</si>
  <si>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</si>
  <si>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</si>
  <si>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</si>
  <si>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</si>
  <si>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</si>
  <si>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</si>
  <si>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</si>
  <si>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</si>
  <si>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</si>
  <si>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</si>
  <si>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</si>
  <si>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</si>
  <si>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</si>
  <si>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</si>
  <si>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</si>
  <si>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</si>
  <si>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</si>
  <si>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</si>
  <si>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</si>
  <si>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</si>
  <si>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</si>
  <si>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</si>
  <si>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</si>
  <si>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</si>
  <si>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</si>
  <si>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</si>
  <si>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</si>
  <si>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</si>
  <si>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</si>
  <si>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</si>
  <si>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</si>
  <si>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</si>
  <si>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</si>
  <si>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</si>
  <si>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</si>
  <si>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</si>
  <si>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</si>
  <si>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</si>
  <si>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</si>
  <si>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</si>
  <si>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</si>
  <si>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</si>
  <si>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</si>
  <si>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</si>
  <si>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</si>
  <si>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</si>
  <si>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</si>
  <si>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</si>
  <si>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</si>
  <si>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</si>
  <si>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</si>
  <si>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</si>
  <si>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</si>
  <si>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</si>
  <si>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</si>
  <si>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</si>
  <si>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</si>
  <si>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</si>
  <si>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</si>
  <si>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</si>
  <si>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</si>
  <si>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</si>
  <si>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</si>
  <si>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</si>
  <si>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</si>
  <si>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</si>
  <si>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</si>
  <si>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</si>
  <si>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</si>
  <si>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</si>
  <si>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</si>
  <si>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</si>
  <si>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</si>
  <si>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</si>
  <si>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</si>
  <si>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</si>
  <si>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</si>
  <si>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</si>
  <si>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</si>
  <si>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</si>
  <si>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</si>
  <si>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</si>
  <si>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</si>
  <si>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</si>
  <si>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</si>
  <si>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</si>
  <si>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</si>
  <si>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</si>
  <si>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</si>
  <si>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</si>
  <si>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</si>
  <si>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</si>
  <si>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</si>
  <si>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</si>
  <si>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</si>
  <si>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</si>
  <si>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</si>
  <si>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</si>
  <si>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</si>
  <si>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</si>
  <si>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</si>
  <si>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</si>
  <si>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</si>
  <si>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</si>
  <si>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</si>
  <si>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</si>
  <si>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</si>
  <si>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</si>
  <si>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</si>
  <si>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</si>
  <si>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</si>
  <si>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</si>
  <si>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</si>
  <si>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</si>
  <si>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</si>
  <si>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</si>
  <si>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</si>
  <si>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</si>
  <si>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</si>
  <si>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</si>
  <si>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</si>
  <si>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</si>
  <si>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</si>
  <si>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</si>
  <si>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</si>
  <si>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</si>
  <si>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</si>
  <si>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</si>
  <si>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</si>
  <si>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</si>
  <si>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</si>
  <si>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</si>
  <si>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</si>
  <si>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</si>
  <si>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</si>
  <si>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</si>
  <si>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</si>
  <si>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</si>
  <si>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</si>
  <si>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</si>
  <si>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</si>
  <si>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</si>
  <si>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</si>
  <si>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</si>
  <si>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</si>
  <si>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</si>
  <si>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</si>
  <si>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</si>
  <si>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</si>
  <si>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</si>
  <si>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</si>
  <si>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</si>
  <si>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</si>
  <si>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</si>
  <si>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</si>
  <si>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</si>
  <si>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</si>
  <si>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</si>
  <si>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</si>
  <si>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</si>
  <si>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</si>
  <si>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</si>
  <si>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</si>
  <si>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</si>
  <si>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</si>
  <si>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</si>
  <si>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</si>
  <si>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</si>
  <si>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</si>
  <si>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</si>
  <si>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</si>
  <si>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</si>
  <si>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</si>
  <si>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</si>
  <si>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</si>
  <si>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</si>
  <si>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</si>
  <si>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</si>
  <si>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</si>
  <si>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</si>
  <si>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</si>
  <si>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</si>
  <si>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</si>
  <si>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</si>
  <si>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</si>
  <si>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</si>
  <si>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</si>
  <si>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</si>
  <si>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</si>
  <si>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</si>
  <si>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</si>
  <si>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</si>
  <si>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</si>
  <si>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</si>
  <si>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</si>
  <si>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</si>
  <si>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</si>
  <si>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</si>
  <si>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</si>
  <si>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</si>
  <si>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</si>
  <si>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</si>
  <si>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</si>
  <si>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</si>
  <si>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</si>
  <si>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</si>
  <si>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</si>
  <si>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</si>
  <si>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</si>
  <si>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</si>
  <si>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</si>
  <si>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</si>
  <si>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</si>
  <si>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</si>
  <si>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</si>
  <si>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</si>
  <si>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</si>
  <si>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</si>
  <si>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</si>
  <si>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</si>
  <si>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</si>
  <si>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</si>
  <si>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</si>
  <si>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</si>
  <si>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</si>
  <si>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</si>
  <si>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</si>
  <si>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</si>
  <si>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</si>
  <si>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</si>
  <si>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</si>
  <si>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</si>
  <si>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</si>
  <si>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</si>
  <si>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</si>
  <si>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</si>
  <si>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</si>
  <si>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</si>
  <si>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</si>
  <si>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</si>
  <si>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</si>
  <si>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</si>
  <si>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</si>
  <si>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</si>
  <si>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</si>
  <si>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</si>
  <si>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</si>
  <si>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</si>
  <si>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</si>
  <si>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</si>
  <si>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</si>
  <si>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</si>
  <si>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</si>
  <si>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</si>
  <si>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</si>
  <si>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</si>
  <si>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</si>
  <si>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</si>
  <si>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</si>
  <si>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</si>
  <si>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</si>
  <si>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</si>
  <si>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</si>
  <si>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</si>
  <si>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</si>
  <si>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</si>
  <si>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</si>
  <si>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</si>
  <si>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</si>
  <si>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</si>
  <si>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</si>
  <si>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</si>
  <si>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</si>
  <si>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</si>
  <si>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</si>
  <si>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</si>
  <si>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</si>
  <si>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</si>
  <si>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</si>
  <si>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</si>
  <si>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</si>
  <si>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</si>
  <si>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</si>
  <si>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</si>
  <si>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</si>
  <si>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</si>
  <si>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</si>
  <si>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</si>
  <si>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</si>
  <si>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</si>
  <si>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</si>
  <si>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</si>
  <si>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</si>
  <si>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</si>
  <si>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</si>
  <si>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</si>
  <si>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</si>
  <si>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</si>
  <si>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</si>
  <si>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</si>
  <si>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</si>
  <si>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</si>
  <si>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</si>
  <si>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</si>
  <si>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</si>
  <si>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</si>
  <si>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</si>
  <si>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</si>
  <si>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</si>
  <si>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</si>
  <si>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</si>
  <si>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</si>
  <si>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</si>
  <si>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</si>
  <si>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</si>
  <si>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</si>
  <si>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</si>
  <si>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</si>
  <si>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</si>
  <si>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</si>
  <si>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</si>
  <si>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</si>
  <si>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</si>
  <si>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</si>
  <si>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</si>
  <si>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</si>
  <si>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</si>
  <si>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</si>
  <si>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</si>
  <si>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</si>
  <si>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</si>
  <si>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</si>
  <si>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</si>
  <si>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</si>
  <si>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</si>
  <si>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</si>
  <si>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</si>
  <si>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</si>
  <si>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</si>
  <si>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</si>
  <si>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</si>
  <si>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</si>
  <si>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</si>
  <si>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</si>
  <si>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</si>
  <si>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</si>
  <si>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</si>
  <si>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</si>
  <si>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</si>
  <si>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</si>
  <si>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</si>
  <si>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</si>
  <si>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</si>
  <si>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</si>
  <si>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</si>
  <si>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</si>
  <si>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</si>
  <si>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</si>
  <si>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</si>
  <si>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</si>
  <si>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</si>
  <si>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</si>
  <si>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</si>
  <si>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</si>
  <si>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</si>
  <si>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</si>
  <si>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</si>
  <si>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</si>
  <si>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</si>
  <si>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</si>
  <si>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</si>
  <si>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</si>
  <si>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</si>
  <si>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</si>
  <si>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</si>
  <si>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</si>
  <si>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</si>
  <si>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</si>
  <si>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</si>
  <si>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</si>
  <si>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</si>
  <si>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</si>
  <si>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</si>
  <si>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</si>
  <si>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</si>
  <si>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</si>
  <si>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</si>
  <si>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</si>
  <si>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</si>
  <si>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</si>
  <si>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</si>
  <si>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</si>
  <si>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</si>
  <si>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</si>
  <si>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</si>
  <si>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</si>
  <si>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</si>
  <si>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</si>
  <si>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</si>
  <si>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</si>
  <si>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</si>
  <si>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</si>
  <si>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</si>
  <si>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</si>
  <si>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</si>
  <si>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</si>
  <si>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</si>
  <si>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</si>
  <si>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</si>
  <si>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</si>
  <si>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</si>
  <si>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</si>
  <si>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</si>
  <si>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</si>
  <si>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</si>
  <si>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</si>
  <si>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</si>
  <si>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</si>
  <si>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</si>
  <si>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</si>
  <si>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</si>
  <si>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</si>
  <si>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</si>
  <si>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</si>
  <si>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</si>
  <si>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</si>
  <si>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</si>
  <si>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</si>
  <si>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</si>
  <si>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</si>
  <si>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</si>
  <si>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</si>
  <si>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</si>
  <si>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</si>
  <si>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</si>
  <si>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</si>
  <si>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</si>
  <si>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</si>
  <si>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</si>
  <si>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</si>
  <si>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</si>
  <si>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</si>
  <si>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</si>
  <si>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</si>
  <si>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</si>
  <si>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</si>
  <si>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</si>
  <si>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</si>
  <si>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</si>
  <si>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</si>
  <si>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</si>
  <si>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</si>
  <si>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</si>
  <si>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</si>
  <si>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</si>
  <si>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</si>
  <si>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</si>
  <si>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</si>
  <si>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</si>
  <si>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</si>
  <si>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</si>
  <si>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</si>
  <si>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</si>
  <si>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</si>
  <si>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</si>
  <si>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</si>
  <si>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</si>
  <si>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</si>
  <si>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</si>
  <si>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</si>
  <si>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</si>
  <si>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</si>
  <si>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</si>
  <si>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</si>
  <si>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</si>
  <si>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</si>
  <si>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</si>
  <si>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</si>
  <si>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</si>
  <si>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</si>
  <si>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</si>
  <si>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</si>
  <si>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</si>
  <si>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</si>
  <si>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</si>
  <si>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</si>
  <si>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</si>
  <si>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</si>
  <si>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</si>
  <si>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</si>
  <si>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</si>
  <si>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</si>
  <si>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</si>
  <si>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</si>
  <si>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</si>
  <si>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</si>
  <si>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</si>
  <si>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</si>
  <si>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</si>
  <si>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</si>
  <si>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</si>
  <si>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</si>
  <si>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</si>
  <si>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</si>
  <si>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</si>
  <si>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</si>
  <si>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</si>
  <si>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</si>
  <si>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</si>
  <si>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</si>
  <si>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</si>
  <si>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</si>
  <si>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</si>
  <si>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</si>
  <si>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</si>
  <si>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</si>
  <si>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</si>
  <si>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</si>
  <si>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</si>
  <si>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</si>
  <si>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</si>
  <si>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</si>
  <si>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</si>
  <si>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</si>
  <si>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</si>
  <si>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</si>
  <si>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</si>
  <si>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</si>
  <si>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</si>
  <si>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</si>
  <si>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</si>
  <si>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</si>
  <si>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</si>
  <si>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</si>
  <si>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</si>
  <si>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</si>
  <si>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</si>
  <si>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</si>
  <si>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</si>
  <si>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</si>
  <si>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</si>
  <si>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</si>
  <si>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</si>
  <si>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</si>
  <si>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</si>
  <si>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</si>
  <si>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</si>
  <si>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</si>
  <si>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</si>
  <si>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</si>
  <si>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</si>
  <si>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</si>
  <si>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</si>
  <si>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</si>
  <si>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</si>
  <si>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</si>
  <si>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</si>
  <si>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</si>
  <si>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</si>
  <si>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</si>
  <si>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</si>
  <si>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</si>
  <si>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</si>
  <si>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</si>
  <si>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</si>
  <si>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</si>
  <si>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</si>
  <si>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</si>
  <si>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</si>
  <si>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</si>
  <si>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</si>
  <si>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</si>
  <si>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</si>
  <si>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</si>
  <si>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</si>
  <si>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</si>
  <si>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</si>
  <si>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</si>
  <si>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</si>
  <si>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</si>
  <si>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</si>
  <si>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</si>
  <si>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</si>
  <si>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</si>
  <si>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</si>
  <si>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</si>
  <si>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</si>
  <si>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</si>
  <si>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</si>
  <si>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</si>
  <si>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</si>
  <si>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</si>
  <si>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</si>
  <si>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</si>
  <si>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</si>
  <si>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</si>
  <si>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</si>
  <si>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</si>
  <si>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</si>
  <si>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</si>
  <si>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</si>
  <si>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</si>
  <si>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</si>
  <si>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</si>
  <si>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</si>
  <si>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</si>
  <si>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</si>
  <si>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</si>
  <si>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</si>
  <si>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</si>
  <si>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</si>
  <si>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</si>
  <si>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</si>
  <si>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</si>
  <si>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</si>
  <si>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</si>
  <si>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</si>
  <si>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</si>
  <si>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</si>
  <si>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</si>
  <si>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</si>
  <si>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</si>
  <si>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</si>
  <si>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</si>
  <si>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</si>
  <si>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</si>
  <si>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</si>
  <si>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</si>
  <si>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</si>
  <si>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</si>
  <si>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</si>
  <si>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</si>
  <si>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</si>
  <si>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</si>
  <si>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</si>
  <si>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</si>
  <si>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</si>
  <si>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</si>
  <si>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</si>
  <si>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</si>
  <si>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</si>
  <si>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</si>
  <si>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</si>
  <si>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</si>
  <si>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</si>
  <si>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</si>
  <si>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</si>
  <si>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</si>
  <si>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</si>
  <si>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</si>
  <si>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</si>
  <si>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</si>
  <si>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</si>
  <si>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</si>
  <si>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</si>
  <si>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</si>
  <si>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</si>
  <si>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</si>
  <si>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</si>
  <si>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</si>
  <si>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</si>
  <si>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</si>
  <si>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</si>
  <si>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</si>
  <si>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</si>
  <si>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</si>
  <si>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</si>
  <si>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</si>
  <si>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</si>
  <si>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</si>
  <si>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</si>
  <si>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</si>
  <si>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</si>
  <si>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</si>
  <si>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</si>
  <si>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</si>
  <si>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</si>
  <si>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</si>
  <si>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</si>
  <si>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</si>
  <si>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</si>
  <si>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</si>
  <si>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</si>
  <si>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</si>
  <si>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</si>
  <si>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</si>
  <si>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</si>
  <si>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</si>
  <si>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</si>
  <si>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</si>
  <si>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</si>
  <si>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</si>
  <si>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</si>
  <si>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</si>
  <si>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</si>
  <si>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</si>
  <si>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</si>
  <si>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</si>
  <si>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</si>
  <si>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</si>
  <si>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</si>
  <si>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</si>
  <si>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</si>
  <si>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</si>
  <si>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</si>
  <si>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</si>
  <si>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</si>
  <si>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</si>
  <si>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</si>
  <si>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</si>
  <si>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</si>
  <si>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</si>
  <si>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</si>
  <si>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</si>
  <si>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</si>
  <si>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</si>
  <si>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</si>
  <si>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</si>
  <si>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</si>
  <si>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</si>
  <si>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</si>
  <si>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</si>
  <si>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</si>
  <si>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</si>
  <si>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</si>
  <si>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</si>
  <si>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</si>
  <si>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</si>
  <si>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</si>
  <si>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</si>
  <si>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</si>
  <si>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</si>
  <si>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</si>
  <si>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</si>
  <si>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</si>
  <si>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</si>
  <si>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</si>
  <si>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</si>
  <si>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</si>
  <si>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</si>
  <si>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</si>
  <si>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</si>
  <si>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</si>
  <si>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</si>
  <si>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</si>
  <si>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</si>
  <si>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</si>
  <si>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</si>
  <si>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</si>
  <si>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</si>
  <si>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</si>
  <si>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</si>
  <si>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</si>
  <si>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</si>
  <si>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</si>
  <si>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</si>
  <si>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</si>
  <si>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</si>
  <si>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</si>
  <si>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</si>
  <si>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</si>
  <si>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</si>
  <si>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</si>
  <si>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</si>
  <si>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</si>
  <si>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</si>
  <si>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</si>
  <si>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</si>
  <si>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</si>
  <si>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</si>
  <si>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</si>
  <si>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</si>
  <si>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</si>
  <si>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</si>
  <si>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</si>
  <si>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</si>
  <si>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</si>
  <si>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</si>
  <si>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</si>
  <si>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</si>
  <si>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</si>
  <si>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</si>
  <si>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</si>
  <si>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</si>
  <si>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</si>
  <si>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</si>
  <si>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</si>
  <si>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</si>
  <si>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</si>
  <si>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</si>
  <si>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</si>
  <si>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</si>
  <si>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</si>
  <si>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</si>
  <si>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</si>
  <si>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</si>
  <si>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</si>
  <si>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</si>
  <si>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</si>
  <si>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</si>
  <si>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</si>
  <si>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</si>
  <si>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</si>
  <si>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</si>
  <si>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</si>
  <si>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</si>
  <si>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</si>
  <si>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</si>
  <si>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</si>
  <si>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</si>
  <si>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</si>
  <si>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</si>
  <si>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</si>
  <si>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</si>
  <si>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</si>
  <si>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</si>
  <si>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</si>
  <si>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</si>
  <si>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</si>
  <si>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</si>
  <si>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</si>
  <si>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</si>
  <si>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</si>
  <si>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</si>
  <si>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</si>
  <si>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</si>
  <si>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</si>
  <si>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</si>
  <si>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</si>
  <si>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</si>
  <si>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</si>
  <si>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</si>
  <si>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</si>
  <si>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</si>
  <si>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</si>
  <si>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</si>
  <si>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</si>
  <si>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</si>
  <si>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</si>
  <si>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</si>
  <si>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</si>
  <si>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</si>
  <si>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</si>
  <si>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</si>
  <si>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</si>
  <si>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</si>
  <si>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</si>
  <si>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</si>
  <si>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</si>
  <si>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</si>
  <si>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</si>
  <si>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</si>
  <si>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</si>
  <si>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</si>
  <si>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</si>
  <si>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</si>
  <si>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</si>
  <si>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</si>
  <si>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</si>
  <si>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</si>
  <si>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</si>
  <si>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</si>
  <si>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</si>
  <si>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</si>
  <si>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</si>
  <si>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</si>
  <si>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</si>
  <si>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</si>
  <si>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</si>
  <si>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</si>
  <si>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</si>
  <si>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</si>
  <si>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</si>
  <si>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</si>
  <si>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</si>
  <si>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</si>
  <si>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</si>
  <si>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</si>
  <si>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</si>
  <si>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</si>
  <si>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</si>
  <si>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</si>
  <si>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</si>
  <si>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</si>
  <si>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</si>
  <si>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</si>
  <si>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</si>
  <si>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</si>
  <si>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</si>
  <si>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</si>
  <si>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</si>
  <si>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</si>
  <si>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</si>
  <si>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</si>
  <si>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</si>
  <si>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</si>
  <si>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</si>
  <si>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</si>
  <si>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</si>
  <si>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</si>
  <si>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</si>
  <si>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</si>
  <si>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</si>
  <si>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</si>
  <si>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</si>
  <si>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</si>
  <si>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</si>
  <si>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</si>
  <si>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</si>
  <si>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</si>
  <si>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</si>
  <si>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</si>
  <si>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</si>
  <si>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</si>
  <si>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</si>
  <si>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</si>
  <si>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</si>
  <si>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</si>
  <si>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</si>
  <si>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</si>
  <si>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</si>
  <si>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</si>
  <si>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</si>
  <si>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</si>
  <si>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</si>
  <si>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</si>
  <si>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</si>
  <si>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</si>
  <si>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</si>
  <si>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</si>
  <si>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</si>
  <si>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</si>
  <si>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</si>
  <si>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</si>
  <si>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</si>
  <si>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</si>
  <si>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</si>
  <si>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</si>
  <si>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</si>
  <si>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</si>
  <si>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</si>
  <si>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</si>
  <si>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</si>
  <si>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</si>
  <si>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</si>
  <si>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</si>
  <si>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</si>
  <si>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</si>
  <si>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</si>
  <si>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</si>
  <si>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</si>
  <si>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</si>
  <si>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</si>
  <si>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</si>
  <si>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</si>
  <si>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</si>
  <si>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</si>
  <si>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</si>
  <si>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</si>
  <si>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</si>
  <si>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</si>
  <si>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</si>
  <si>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</si>
  <si>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</si>
  <si>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</si>
  <si>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</si>
  <si>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</si>
  <si>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</si>
  <si>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</si>
  <si>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</si>
  <si>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</si>
  <si>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</si>
  <si>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</si>
  <si>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</si>
  <si>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</si>
  <si>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</si>
  <si>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</si>
  <si>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</si>
  <si>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</si>
  <si>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</si>
  <si>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</si>
  <si>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</si>
  <si>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</si>
  <si>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</si>
  <si>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</si>
  <si>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</si>
  <si>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</si>
  <si>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</si>
  <si>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</si>
  <si>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</si>
  <si>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</si>
  <si>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</si>
  <si>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</si>
  <si>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</si>
  <si>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</si>
  <si>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</si>
  <si>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</si>
  <si>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</si>
  <si>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</si>
  <si>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</si>
  <si>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</si>
  <si>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</si>
  <si>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</si>
  <si>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</si>
  <si>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</si>
  <si>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</si>
  <si>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</si>
  <si>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</si>
  <si>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</si>
  <si>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</si>
  <si>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</si>
  <si>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</si>
  <si>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</si>
  <si>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</si>
  <si>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</si>
  <si>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</si>
  <si>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</si>
  <si>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</si>
  <si>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</si>
  <si>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</si>
  <si>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</si>
  <si>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</si>
  <si>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</si>
  <si>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</si>
  <si>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</si>
  <si>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</si>
  <si>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</si>
  <si>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</si>
  <si>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</si>
  <si>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</si>
  <si>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</si>
  <si>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</si>
  <si>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</si>
  <si>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</si>
  <si>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</si>
  <si>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</si>
  <si>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</si>
  <si>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</si>
  <si>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</si>
  <si>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</si>
  <si>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</si>
  <si>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</si>
  <si>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</si>
  <si>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</si>
  <si>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</si>
  <si>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</si>
  <si>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</si>
  <si>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</si>
  <si>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</si>
  <si>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</si>
  <si>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</si>
  <si>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</si>
  <si>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</si>
  <si>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</si>
  <si>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</si>
  <si>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</si>
  <si>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</si>
  <si>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</si>
  <si>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</si>
  <si>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</si>
  <si>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</si>
  <si>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</si>
  <si>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</si>
  <si>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</si>
  <si>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</si>
  <si>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</si>
  <si>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</si>
  <si>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</si>
  <si>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</si>
  <si>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</si>
  <si>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</si>
  <si>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</si>
  <si>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</si>
  <si>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</si>
  <si>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</si>
  <si>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</si>
  <si>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</si>
  <si>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</si>
  <si>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</si>
  <si>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</si>
  <si>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</si>
  <si>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</si>
  <si>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</si>
  <si>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</si>
  <si>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</si>
  <si>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</si>
  <si>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</si>
  <si>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</si>
  <si>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</si>
  <si>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</si>
  <si>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</si>
  <si>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</si>
  <si>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</si>
  <si>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</si>
  <si>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</si>
  <si>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</si>
  <si>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</si>
  <si>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</si>
  <si>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</si>
  <si>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</si>
  <si>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</si>
  <si>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</si>
  <si>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</si>
  <si>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</si>
  <si>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</si>
  <si>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</si>
  <si>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</si>
  <si>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</si>
  <si>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</si>
  <si>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</si>
  <si>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</si>
  <si>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</si>
  <si>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</si>
  <si>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</si>
  <si>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</si>
  <si>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</si>
  <si>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</si>
  <si>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</si>
  <si>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</si>
  <si>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</si>
  <si>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</si>
  <si>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</si>
  <si>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</si>
  <si>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</si>
  <si>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</si>
  <si>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</si>
  <si>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</si>
  <si>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</si>
  <si>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</si>
  <si>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</si>
  <si>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</si>
  <si>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</si>
  <si>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</si>
  <si>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</si>
  <si>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</si>
  <si>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</si>
  <si>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</si>
  <si>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</si>
  <si>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</si>
  <si>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</si>
  <si>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</si>
  <si>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</si>
  <si>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</si>
  <si>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</si>
  <si>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</si>
  <si>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</si>
  <si>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</si>
  <si>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</si>
  <si>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</si>
  <si>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</si>
  <si>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</si>
  <si>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</si>
  <si>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</si>
  <si>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</si>
  <si>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</si>
  <si>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</si>
  <si>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</si>
  <si>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</si>
  <si>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</si>
  <si>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</si>
  <si>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</si>
  <si>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</si>
  <si>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</si>
  <si>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</si>
  <si>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</si>
  <si>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</si>
  <si>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</si>
  <si>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</si>
  <si>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</si>
  <si>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</si>
  <si>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</si>
  <si>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</si>
  <si>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</si>
  <si>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</si>
  <si>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</si>
  <si>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</si>
  <si>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</si>
  <si>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</si>
  <si>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</si>
  <si>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</si>
  <si>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</si>
  <si>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</si>
  <si>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</si>
  <si>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</si>
  <si>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</si>
  <si>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</si>
  <si>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</si>
  <si>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</si>
  <si>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</si>
  <si>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</si>
  <si>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</si>
  <si>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</si>
  <si>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</si>
  <si>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</si>
  <si>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</si>
  <si>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</si>
  <si>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</si>
  <si>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</si>
  <si>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</si>
  <si>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</si>
  <si>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</si>
  <si>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</si>
  <si>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</si>
  <si>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</si>
  <si>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</si>
  <si>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</si>
  <si>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</si>
  <si>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</si>
  <si>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</si>
  <si>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</si>
  <si>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</si>
  <si>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</si>
  <si>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</si>
  <si>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</si>
  <si>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</si>
  <si>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</si>
  <si>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</si>
  <si>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</si>
  <si>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</si>
  <si>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</si>
  <si>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</si>
  <si>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</si>
  <si>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</si>
  <si>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</si>
  <si>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</si>
  <si>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</si>
  <si>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</si>
  <si>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</si>
  <si>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</si>
  <si>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</si>
  <si>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</si>
  <si>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</si>
  <si>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</si>
  <si>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</si>
  <si>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</si>
  <si>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</si>
  <si>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</si>
  <si>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</si>
  <si>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</si>
  <si>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</si>
  <si>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</si>
  <si>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</si>
  <si>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</si>
  <si>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</si>
  <si>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</si>
  <si>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</si>
  <si>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</si>
  <si>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</si>
  <si>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</si>
  <si>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</si>
  <si>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</si>
  <si>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</si>
  <si>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</si>
  <si>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</si>
  <si>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</si>
  <si>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</si>
  <si>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</si>
  <si>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</si>
  <si>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</si>
  <si>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</si>
  <si>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</si>
  <si>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</si>
  <si>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</si>
  <si>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</si>
  <si>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</si>
  <si>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</si>
  <si>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</si>
  <si>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</si>
  <si>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</si>
  <si>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</si>
  <si>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</si>
  <si>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</si>
  <si>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</si>
  <si>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</si>
  <si>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</si>
  <si>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</si>
  <si>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</si>
  <si>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</si>
  <si>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</si>
  <si>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</si>
  <si>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</si>
  <si>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</si>
  <si>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</si>
  <si>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</si>
  <si>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</si>
  <si>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</si>
  <si>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</si>
  <si>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</si>
  <si>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</si>
  <si>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</si>
  <si>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</si>
  <si>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</si>
  <si>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</si>
  <si>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</si>
  <si>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</si>
  <si>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</si>
  <si>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</si>
  <si>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</si>
  <si>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</si>
  <si>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</si>
  <si>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</si>
  <si>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</si>
  <si>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</si>
  <si>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</si>
  <si>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</si>
  <si>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</si>
  <si>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</si>
  <si>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</si>
  <si>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</si>
  <si>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</si>
  <si>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</si>
  <si>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</si>
  <si>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</si>
  <si>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</si>
  <si>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</si>
  <si>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</si>
  <si>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</si>
  <si>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</si>
  <si>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</si>
  <si>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</si>
  <si>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</si>
  <si>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</si>
  <si>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</si>
  <si>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</si>
  <si>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</si>
  <si>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</si>
  <si>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</si>
  <si>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</si>
  <si>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</si>
  <si>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</si>
  <si>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</si>
  <si>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</si>
  <si>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</si>
  <si>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</si>
  <si>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</si>
  <si>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</si>
  <si>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</si>
  <si>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</si>
  <si>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</si>
  <si>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</si>
  <si>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</si>
  <si>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</si>
  <si>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</si>
  <si>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</si>
  <si>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</si>
  <si>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</si>
  <si>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</si>
  <si>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</si>
  <si>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</si>
  <si>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</si>
  <si>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</si>
  <si>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</si>
  <si>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</si>
  <si>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</si>
  <si>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</si>
  <si>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</si>
  <si>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</si>
  <si>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</si>
  <si>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</si>
  <si>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</si>
  <si>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</si>
  <si>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</si>
  <si>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</si>
  <si>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</si>
  <si>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</si>
  <si>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</si>
  <si>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</si>
  <si>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</si>
  <si>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</si>
  <si>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</si>
  <si>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</si>
  <si>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</si>
  <si>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</si>
  <si>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</si>
  <si>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</si>
  <si>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</si>
  <si>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</si>
  <si>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</si>
  <si>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</si>
  <si>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</si>
  <si>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</si>
  <si>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</si>
  <si>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</si>
  <si>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</si>
  <si>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</si>
  <si>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</si>
  <si>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</si>
  <si>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</si>
  <si>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</si>
  <si>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</si>
  <si>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</si>
  <si>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</si>
  <si>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</si>
  <si>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</si>
  <si>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</si>
  <si>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</si>
  <si>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</si>
  <si>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</si>
  <si>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</si>
  <si>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</si>
  <si>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</si>
  <si>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</si>
  <si>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</si>
  <si>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</si>
  <si>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</si>
  <si>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</si>
  <si>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</si>
  <si>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</si>
  <si>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</si>
  <si>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</si>
  <si>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</si>
  <si>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</si>
  <si>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</si>
  <si>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</si>
  <si>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</si>
  <si>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</si>
  <si>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</si>
  <si>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</si>
  <si>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</si>
  <si>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</si>
  <si>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</si>
  <si>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</si>
  <si>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</si>
  <si>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</si>
  <si>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</si>
  <si>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</si>
  <si>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</si>
  <si>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</si>
  <si>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</si>
  <si>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</si>
  <si>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</si>
  <si>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</si>
  <si>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</si>
  <si>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</si>
  <si>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</si>
  <si>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</si>
  <si>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</si>
  <si>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</si>
  <si>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</si>
  <si>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</si>
  <si>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</si>
  <si>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</si>
  <si>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</si>
  <si>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</si>
  <si>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</si>
  <si>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</si>
  <si>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</si>
  <si>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</si>
  <si>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</si>
  <si>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</si>
  <si>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</si>
  <si>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</si>
  <si>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</si>
  <si>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</si>
  <si>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</si>
  <si>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</si>
  <si>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</si>
  <si>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</si>
  <si>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</si>
  <si>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</si>
  <si>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</si>
  <si>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</si>
  <si>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</si>
  <si>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</si>
  <si>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</si>
  <si>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</si>
  <si>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</si>
  <si>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</si>
  <si>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</si>
  <si>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</si>
  <si>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</si>
  <si>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</si>
  <si>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</si>
  <si>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</si>
  <si>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</si>
  <si>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</si>
  <si>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</si>
  <si>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</si>
  <si>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</si>
  <si>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</si>
  <si>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</si>
  <si>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</si>
  <si>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</si>
  <si>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</si>
  <si>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</si>
  <si>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</si>
  <si>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</si>
  <si>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</si>
  <si>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</si>
  <si>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</si>
  <si>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</si>
  <si>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</si>
  <si>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</si>
  <si>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</si>
  <si>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</si>
  <si>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</si>
  <si>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</si>
  <si>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</si>
  <si>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</si>
  <si>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</si>
  <si>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</si>
  <si>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</si>
  <si>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</si>
  <si>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</si>
  <si>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</si>
  <si>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</si>
  <si>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</si>
  <si>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</si>
  <si>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</si>
  <si>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</si>
  <si>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</si>
  <si>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</si>
  <si>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</si>
  <si>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</si>
  <si>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</si>
  <si>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</si>
  <si>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</si>
  <si>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</si>
  <si>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</si>
  <si>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</si>
  <si>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</si>
  <si>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</si>
  <si>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</si>
  <si>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</si>
  <si>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</si>
  <si>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</si>
  <si>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</si>
  <si>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</si>
  <si>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</si>
  <si>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</si>
  <si>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</si>
  <si>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</si>
  <si>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</si>
  <si>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</si>
  <si>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</si>
  <si>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</si>
  <si>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</si>
  <si>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</si>
  <si>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</si>
  <si>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</si>
  <si>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</si>
  <si>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</si>
  <si>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</si>
  <si>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</si>
  <si>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</si>
  <si>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</si>
  <si>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</si>
  <si>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</si>
  <si>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</si>
  <si>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</si>
  <si>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</si>
  <si>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</si>
  <si>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</si>
  <si>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</si>
  <si>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</si>
  <si>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</si>
  <si>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</si>
  <si>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</si>
  <si>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</si>
  <si>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</si>
  <si>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</si>
  <si>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</si>
  <si>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</si>
  <si>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</si>
  <si>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</si>
  <si>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</si>
  <si>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</si>
  <si>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</si>
  <si>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</si>
  <si>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</si>
  <si>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</si>
  <si>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</si>
  <si>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</si>
  <si>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</si>
  <si>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</si>
  <si>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</si>
  <si>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</si>
  <si>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</si>
  <si>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</si>
  <si>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</si>
  <si>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</si>
  <si>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</si>
  <si>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</si>
  <si>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</si>
  <si>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</si>
  <si>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</si>
  <si>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</si>
  <si>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</si>
  <si>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</si>
  <si>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</si>
  <si>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</si>
  <si>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</si>
  <si>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</si>
  <si>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</si>
  <si>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</si>
  <si>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</si>
  <si>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</si>
  <si>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</si>
  <si>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</si>
  <si>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</si>
  <si>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</si>
  <si>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</si>
  <si>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</si>
  <si>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</si>
  <si>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</si>
  <si>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</si>
  <si>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</si>
  <si>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</si>
  <si>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</si>
  <si>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</si>
  <si>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</si>
  <si>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</si>
  <si>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</si>
  <si>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</si>
  <si>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</si>
  <si>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</si>
  <si>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</si>
  <si>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</si>
  <si>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</si>
  <si>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</si>
  <si>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</si>
  <si>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</si>
  <si>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</si>
  <si>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</si>
  <si>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</si>
  <si>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</si>
  <si>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</si>
  <si>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</si>
  <si>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</si>
  <si>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</si>
  <si>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</si>
  <si>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</si>
  <si>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</si>
  <si>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</si>
  <si>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</si>
  <si>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</si>
  <si>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</si>
  <si>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</si>
  <si>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</si>
  <si>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</si>
  <si>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</si>
  <si>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</si>
  <si>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</si>
  <si>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</si>
  <si>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</si>
  <si>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</si>
  <si>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</si>
  <si>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</si>
  <si>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</si>
  <si>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</si>
  <si>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</si>
  <si>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</si>
  <si>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</si>
  <si>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</si>
  <si>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</si>
  <si>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</si>
  <si>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</si>
  <si>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</si>
  <si>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</si>
  <si>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</si>
  <si>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</si>
  <si>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</si>
  <si>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</si>
  <si>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</si>
  <si>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</si>
  <si>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</si>
  <si>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</si>
  <si>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</si>
  <si>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</si>
  <si>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</si>
  <si>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</si>
  <si>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</si>
  <si>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</si>
  <si>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</si>
  <si>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</si>
  <si>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</si>
  <si>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</si>
  <si>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</si>
  <si>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</si>
  <si>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</si>
  <si>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</si>
  <si>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</si>
  <si>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</si>
  <si>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</si>
  <si>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</si>
  <si>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</si>
  <si>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</si>
  <si>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</si>
  <si>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</si>
  <si>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</si>
  <si>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</si>
  <si>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</si>
  <si>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</si>
  <si>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</si>
  <si>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</si>
  <si>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</si>
  <si>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</si>
  <si>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</si>
  <si>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</si>
  <si>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</si>
  <si>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</si>
  <si>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</si>
  <si>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</si>
  <si>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</si>
  <si>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</si>
  <si>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</si>
  <si>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</si>
  <si>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</si>
  <si>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</si>
  <si>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</si>
  <si>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</si>
  <si>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</si>
  <si>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</si>
  <si>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</si>
  <si>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</si>
  <si>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</si>
  <si>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</si>
  <si>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</si>
  <si>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</si>
  <si>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</si>
  <si>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</si>
  <si>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</si>
  <si>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</si>
  <si>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</si>
  <si>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</si>
  <si>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</si>
  <si>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</si>
  <si>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</si>
  <si>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</si>
  <si>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</si>
  <si>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</si>
  <si>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</si>
  <si>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</si>
  <si>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</si>
  <si>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</si>
  <si>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</si>
  <si>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</si>
  <si>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</si>
  <si>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</si>
  <si>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</si>
  <si>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</si>
  <si>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</si>
  <si>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</si>
  <si>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</si>
  <si>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</si>
  <si>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</si>
  <si>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</si>
  <si>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</si>
  <si>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</si>
  <si>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</si>
  <si>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</si>
  <si>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</si>
  <si>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</si>
  <si>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</si>
  <si>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</si>
  <si>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</si>
  <si>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</si>
  <si>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</si>
  <si>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</si>
  <si>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</si>
  <si>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</si>
  <si>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</si>
  <si>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</si>
  <si>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</si>
  <si>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</si>
  <si>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</si>
  <si>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</si>
  <si>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</si>
  <si>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</si>
  <si>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</si>
  <si>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</si>
  <si>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</si>
  <si>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</si>
  <si>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</si>
  <si>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</si>
  <si>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</si>
  <si>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</si>
  <si>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</si>
  <si>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</si>
  <si>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</si>
  <si>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</si>
  <si>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</si>
  <si>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</si>
  <si>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</si>
  <si>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</si>
  <si>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</si>
  <si>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</si>
  <si>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</si>
  <si>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</si>
  <si>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</si>
  <si>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</si>
  <si>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</si>
  <si>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</si>
  <si>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</si>
  <si>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</si>
  <si>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</si>
  <si>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</si>
  <si>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</si>
  <si>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</si>
  <si>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</si>
  <si>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</si>
  <si>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</si>
  <si>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</si>
  <si>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</si>
  <si>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</si>
  <si>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</si>
  <si>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</si>
  <si>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</si>
  <si>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</si>
  <si>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</si>
  <si>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</si>
  <si>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</si>
  <si>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</si>
  <si>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</si>
  <si>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</si>
  <si>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</si>
  <si>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</si>
  <si>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</si>
  <si>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</si>
  <si>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</si>
  <si>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</si>
  <si>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</si>
  <si>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</si>
  <si>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</si>
  <si>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</si>
  <si>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</si>
  <si>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</si>
  <si>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</si>
  <si>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</si>
  <si>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</si>
  <si>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</si>
  <si>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</si>
  <si>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</si>
  <si>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</si>
  <si>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</si>
  <si>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</si>
  <si>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</si>
  <si>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</si>
  <si>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</si>
  <si>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</si>
  <si>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</si>
  <si>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</si>
  <si>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</si>
  <si>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</si>
  <si>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</si>
  <si>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</si>
  <si>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</si>
  <si>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</si>
  <si>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</si>
  <si>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</si>
  <si>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</si>
  <si>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</si>
  <si>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</si>
  <si>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</si>
  <si>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</si>
  <si>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</si>
  <si>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</si>
  <si>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</si>
  <si>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</si>
  <si>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</si>
  <si>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</si>
  <si>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</si>
  <si>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</si>
  <si>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</si>
  <si>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</si>
  <si>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</si>
  <si>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</si>
  <si>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</si>
  <si>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</si>
  <si>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</si>
  <si>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</si>
  <si>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</si>
  <si>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</si>
  <si>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</si>
  <si>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</si>
  <si>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</si>
  <si>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</si>
  <si>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</si>
  <si>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</si>
  <si>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</si>
  <si>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</si>
  <si>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</si>
  <si>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</si>
  <si>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</si>
  <si>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</si>
  <si>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</si>
  <si>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</si>
  <si>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</si>
  <si>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</si>
  <si>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</si>
  <si>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</si>
  <si>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</si>
  <si>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</si>
  <si>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</si>
  <si>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</si>
  <si>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</si>
  <si>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</si>
  <si>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</si>
  <si>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</si>
  <si>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</si>
  <si>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</si>
  <si>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</si>
  <si>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</si>
  <si>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</si>
  <si>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</si>
  <si>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</si>
  <si>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</si>
  <si>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</si>
  <si>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</si>
  <si>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</si>
  <si>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</si>
  <si>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</si>
  <si>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</si>
  <si>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</si>
  <si>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</si>
  <si>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</si>
  <si>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</si>
  <si>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</si>
  <si>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</si>
  <si>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</si>
  <si>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</si>
  <si>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</si>
  <si>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</si>
  <si>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</si>
  <si>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</si>
  <si>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</si>
  <si>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</si>
  <si>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</si>
  <si>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</si>
  <si>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</si>
  <si>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</si>
  <si>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</si>
  <si>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</si>
  <si>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</si>
  <si>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</si>
  <si>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</si>
  <si>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</si>
  <si>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</si>
  <si>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</si>
  <si>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</si>
  <si>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</si>
  <si>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</si>
  <si>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</si>
  <si>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</si>
  <si>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</si>
  <si>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</si>
  <si>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</si>
  <si>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</si>
  <si>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</si>
  <si>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</si>
  <si>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</si>
  <si>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</si>
  <si>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</si>
  <si>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</si>
  <si>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</si>
  <si>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</si>
  <si>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</si>
  <si>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</si>
  <si>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</si>
  <si>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</si>
  <si>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</si>
  <si>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</si>
  <si>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</si>
  <si>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</si>
  <si>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</si>
  <si>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</si>
  <si>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</si>
  <si>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</si>
  <si>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</si>
  <si>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</si>
  <si>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</si>
  <si>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</si>
  <si>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</si>
  <si>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</si>
  <si>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</si>
  <si>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</si>
  <si>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</si>
  <si>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</si>
  <si>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</si>
  <si>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</si>
  <si>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</si>
  <si>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</si>
  <si>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</si>
  <si>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</si>
  <si>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</si>
  <si>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</si>
  <si>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</si>
  <si>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</si>
  <si>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</si>
  <si>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</si>
  <si>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</si>
  <si>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</si>
  <si>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</si>
  <si>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</si>
  <si>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</si>
  <si>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</si>
  <si>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</si>
  <si>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</si>
  <si>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</si>
  <si>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</si>
  <si>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</si>
  <si>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</si>
  <si>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</si>
  <si>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</si>
  <si>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</si>
  <si>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</si>
  <si>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</si>
  <si>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</si>
  <si>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</si>
  <si>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</si>
  <si>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</si>
  <si>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</si>
  <si>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</si>
  <si>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</si>
  <si>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</si>
  <si>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</si>
  <si>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</si>
  <si>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</si>
  <si>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</si>
  <si>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</si>
  <si>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</si>
  <si>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</si>
  <si>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</si>
  <si>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</si>
  <si>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</si>
  <si>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</si>
  <si>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</si>
  <si>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</si>
  <si>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</si>
  <si>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</si>
  <si>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</si>
  <si>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</si>
  <si>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</si>
  <si>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</si>
  <si>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</si>
  <si>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</si>
  <si>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</si>
  <si>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</si>
  <si>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</si>
  <si>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</si>
  <si>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</si>
  <si>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</si>
  <si>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</si>
  <si>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</si>
  <si>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</si>
  <si>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</si>
  <si>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</si>
  <si>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</si>
  <si>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</si>
  <si>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</si>
  <si>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</si>
  <si>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</si>
  <si>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</si>
  <si>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</si>
  <si>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</si>
  <si>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</si>
  <si>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</si>
  <si>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</si>
  <si>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</si>
  <si>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</si>
  <si>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</si>
  <si>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</si>
  <si>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</si>
  <si>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</si>
  <si>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</si>
  <si>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</si>
  <si>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</si>
  <si>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</si>
  <si>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</si>
  <si>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</si>
  <si>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</si>
  <si>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</si>
  <si>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</si>
  <si>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</si>
  <si>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</si>
  <si>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</si>
  <si>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</si>
  <si>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</si>
  <si>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</si>
  <si>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</si>
  <si>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</si>
  <si>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</si>
  <si>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</si>
  <si>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</si>
  <si>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</si>
  <si>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</si>
  <si>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</si>
  <si>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</si>
  <si>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</si>
  <si>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</si>
  <si>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</si>
  <si>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</si>
  <si>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</si>
  <si>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</si>
  <si>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</si>
  <si>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</si>
  <si>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</si>
  <si>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</si>
  <si>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</si>
  <si>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</si>
  <si>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</si>
  <si>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</si>
  <si>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</si>
  <si>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</si>
  <si>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</si>
  <si>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</si>
  <si>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</si>
  <si>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</si>
  <si>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</si>
  <si>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</si>
  <si>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</si>
  <si>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</si>
  <si>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</si>
  <si>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</si>
  <si>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</si>
  <si>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</si>
  <si>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</si>
  <si>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</si>
  <si>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</si>
  <si>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</si>
  <si>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</si>
  <si>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</si>
  <si>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</si>
  <si>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</si>
  <si>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</si>
  <si>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</si>
  <si>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</si>
  <si>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</si>
  <si>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</si>
  <si>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</si>
  <si>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</si>
  <si>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</si>
  <si>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</si>
  <si>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</si>
  <si>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</si>
  <si>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</si>
  <si>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</si>
  <si>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</si>
  <si>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</si>
  <si>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</si>
  <si>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</si>
  <si>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</si>
  <si>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</si>
  <si>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</si>
  <si>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</si>
  <si>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</si>
  <si>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</si>
  <si>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</si>
  <si>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</si>
  <si>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</si>
  <si>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</si>
  <si>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</si>
  <si>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</si>
  <si>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</si>
  <si>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</si>
  <si>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</si>
  <si>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</si>
  <si>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</si>
  <si>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</si>
  <si>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</si>
  <si>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</si>
  <si>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</si>
  <si>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</si>
  <si>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</si>
  <si>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</si>
  <si>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</si>
  <si>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</si>
  <si>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</si>
  <si>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</si>
  <si>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</si>
  <si>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</si>
  <si>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</si>
  <si>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</si>
  <si>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</si>
  <si>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</si>
  <si>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</si>
  <si>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</si>
  <si>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</si>
  <si>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</si>
  <si>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</si>
  <si>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</si>
  <si>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</si>
  <si>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</si>
  <si>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</si>
  <si>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</si>
  <si>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</si>
  <si>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</si>
  <si>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</si>
  <si>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</si>
  <si>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</si>
  <si>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</si>
  <si>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</si>
  <si>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</si>
  <si>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</si>
  <si>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</si>
  <si>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</si>
  <si>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</si>
  <si>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</si>
  <si>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</si>
  <si>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</si>
  <si>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</si>
  <si>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</si>
  <si>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</si>
  <si>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</si>
  <si>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</si>
  <si>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</si>
  <si>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</si>
  <si>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</si>
  <si>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</si>
  <si>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</si>
  <si>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</si>
  <si>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</si>
  <si>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</si>
  <si>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</si>
  <si>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</si>
  <si>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</si>
  <si>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</si>
  <si>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</si>
  <si>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</si>
  <si>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</si>
  <si>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</si>
  <si>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</si>
  <si>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</si>
  <si>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</si>
  <si>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</si>
  <si>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</si>
  <si>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</si>
  <si>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</si>
  <si>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</si>
  <si>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</si>
  <si>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</si>
  <si>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</si>
  <si>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</si>
  <si>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</si>
  <si>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</si>
  <si>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</si>
  <si>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</si>
  <si>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</si>
  <si>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</si>
  <si>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</si>
  <si>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</si>
  <si>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</si>
  <si>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</si>
  <si>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</si>
  <si>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</si>
  <si>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</si>
  <si>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</si>
  <si>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</si>
  <si>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</si>
  <si>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</si>
  <si>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</si>
  <si>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</si>
  <si>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</si>
  <si>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</si>
  <si>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</si>
  <si>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</si>
  <si>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</si>
  <si>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</si>
  <si>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</si>
  <si>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</si>
  <si>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</si>
  <si>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</si>
  <si>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</si>
  <si>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</si>
  <si>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</si>
  <si>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</si>
  <si>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</si>
  <si>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</si>
  <si>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</si>
  <si>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</si>
  <si>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</si>
  <si>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</si>
  <si>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</si>
  <si>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</si>
  <si>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</si>
  <si>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</si>
  <si>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</si>
  <si>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</si>
  <si>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</si>
  <si>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</si>
  <si>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</si>
  <si>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</si>
  <si>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</si>
  <si>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</si>
  <si>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</si>
  <si>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</si>
  <si>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</si>
  <si>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</si>
  <si>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</si>
  <si>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</si>
  <si>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</si>
  <si>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</si>
  <si>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</si>
  <si>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</si>
  <si>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</si>
  <si>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</si>
  <si>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</si>
  <si>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</si>
  <si>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</si>
  <si>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</si>
  <si>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</si>
  <si>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</si>
  <si>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</si>
  <si>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</si>
  <si>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</si>
  <si>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</si>
  <si>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</si>
  <si>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</si>
  <si>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</si>
  <si>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</si>
  <si>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</si>
  <si>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</si>
  <si>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</si>
  <si>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</si>
  <si>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</si>
  <si>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</si>
  <si>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</si>
  <si>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</si>
  <si>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</si>
  <si>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</si>
  <si>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</si>
  <si>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</si>
  <si>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</si>
  <si>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</si>
  <si>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</si>
  <si>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</si>
  <si>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</si>
  <si>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</si>
  <si>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</si>
  <si>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</si>
  <si>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</si>
  <si>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</si>
  <si>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</si>
  <si>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</si>
  <si>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</si>
  <si>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</si>
  <si>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</si>
  <si>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</si>
  <si>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</si>
  <si>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</si>
  <si>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</si>
  <si>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</si>
  <si>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</si>
  <si>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</si>
  <si>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</si>
  <si>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</si>
  <si>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</si>
  <si>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</si>
  <si>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</si>
  <si>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</si>
  <si>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</si>
  <si>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</si>
  <si>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</si>
  <si>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</si>
  <si>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</si>
  <si>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</si>
  <si>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</si>
  <si>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</si>
  <si>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</si>
  <si>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</si>
  <si>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</si>
  <si>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</si>
  <si>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</si>
  <si>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</si>
  <si>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</si>
  <si>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</si>
  <si>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</si>
  <si>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</si>
  <si>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</si>
  <si>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</si>
  <si>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</si>
  <si>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</si>
  <si>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</si>
  <si>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</si>
  <si>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</si>
  <si>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</si>
  <si>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</si>
  <si>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</si>
  <si>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</si>
  <si>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</si>
  <si>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</si>
  <si>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</si>
  <si>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</si>
  <si>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</si>
  <si>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</si>
  <si>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</si>
  <si>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</si>
  <si>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</si>
  <si>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</si>
  <si>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</si>
  <si>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</si>
  <si>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</si>
  <si>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</si>
  <si>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</si>
  <si>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</si>
  <si>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</si>
  <si>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</si>
  <si>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</si>
  <si>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</si>
  <si>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</si>
  <si>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</si>
  <si>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</si>
  <si>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</si>
  <si>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</si>
  <si>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</si>
  <si>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</si>
  <si>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</si>
  <si>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</si>
  <si>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</si>
  <si>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</si>
  <si>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</si>
  <si>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</si>
  <si>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</si>
  <si>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</si>
  <si>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</si>
  <si>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</si>
  <si>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</si>
  <si>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</si>
  <si>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</si>
  <si>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</si>
  <si>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</si>
  <si>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</si>
  <si>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</si>
  <si>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</si>
  <si>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</si>
  <si>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</si>
  <si>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</si>
  <si>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</si>
  <si>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</si>
  <si>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</si>
  <si>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</si>
  <si>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</si>
  <si>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</si>
  <si>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</si>
  <si>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</si>
  <si>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</si>
  <si>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</si>
  <si>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</si>
  <si>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</si>
  <si>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</si>
  <si>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</si>
  <si>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</si>
  <si>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</si>
  <si>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</si>
  <si>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</si>
  <si>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</si>
  <si>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</si>
  <si>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</si>
  <si>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</si>
  <si>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</si>
  <si>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</si>
  <si>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</si>
  <si>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</si>
  <si>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</si>
  <si>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</si>
  <si>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</si>
  <si>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</si>
  <si>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</si>
  <si>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</si>
  <si>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</si>
  <si>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</si>
  <si>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</si>
  <si>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</si>
  <si>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</si>
  <si>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</si>
  <si>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</si>
  <si>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</si>
  <si>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</si>
  <si>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</si>
  <si>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</si>
  <si>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</si>
  <si>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</si>
  <si>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</si>
  <si>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</si>
  <si>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</si>
  <si>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</si>
  <si>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</si>
  <si>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</si>
  <si>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</si>
  <si>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</si>
  <si>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</si>
  <si>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</si>
  <si>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</si>
  <si>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</si>
  <si>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</si>
  <si>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</si>
  <si>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</si>
  <si>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</si>
  <si>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</si>
  <si>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</si>
  <si>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</si>
  <si>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</si>
  <si>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</si>
  <si>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</si>
  <si>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</si>
  <si>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</si>
  <si>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</si>
  <si>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</si>
  <si>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</si>
  <si>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</si>
  <si>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</si>
  <si>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</si>
  <si>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</si>
  <si>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</si>
  <si>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</si>
  <si>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</si>
  <si>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</si>
  <si>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</si>
  <si>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</si>
  <si>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</si>
  <si>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</si>
  <si>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</si>
  <si>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</si>
  <si>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</si>
  <si>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</si>
  <si>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</si>
  <si>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</si>
  <si>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</si>
  <si>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</si>
  <si>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</si>
  <si>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</si>
  <si>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</si>
  <si>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</si>
  <si>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</si>
  <si>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</si>
  <si>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</si>
  <si>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</si>
  <si>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</si>
  <si>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</si>
  <si>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</si>
  <si>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</si>
  <si>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</si>
  <si>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</si>
  <si>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</si>
  <si>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</si>
  <si>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</si>
  <si>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</si>
  <si>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</si>
  <si>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</si>
  <si>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</si>
  <si>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</si>
  <si>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</si>
  <si>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</si>
  <si>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</si>
  <si>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</si>
  <si>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</si>
  <si>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</si>
  <si>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</si>
  <si>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</si>
  <si>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</si>
  <si>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</si>
  <si>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</si>
  <si>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</si>
  <si>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</si>
  <si>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</si>
  <si>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</si>
  <si>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</si>
  <si>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</si>
  <si>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</si>
  <si>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</si>
  <si>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</si>
  <si>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</si>
  <si>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</si>
  <si>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</si>
  <si>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</si>
  <si>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</si>
  <si>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</si>
  <si>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</si>
  <si>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</si>
  <si>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</si>
  <si>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</si>
  <si>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</si>
  <si>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</si>
  <si>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</si>
  <si>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</si>
  <si>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</si>
  <si>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</si>
  <si>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</si>
  <si>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</si>
  <si>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</si>
  <si>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</si>
  <si>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</si>
  <si>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</si>
  <si>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</si>
  <si>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</si>
  <si>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</si>
  <si>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</si>
  <si>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</si>
  <si>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</si>
  <si>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</si>
  <si>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</si>
  <si>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</si>
  <si>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</si>
  <si>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</si>
  <si>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</si>
  <si>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</si>
  <si>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</si>
  <si>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</si>
  <si>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</si>
  <si>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</si>
  <si>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</si>
  <si>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</si>
  <si>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</si>
  <si>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</si>
  <si>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</si>
  <si>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</si>
  <si>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</si>
  <si>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</si>
  <si>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</si>
  <si>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</si>
  <si>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</si>
  <si>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</si>
  <si>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</si>
  <si>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</si>
  <si>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</si>
  <si>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</si>
  <si>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</si>
  <si>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</si>
  <si>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</si>
  <si>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</si>
  <si>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</si>
  <si>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</si>
  <si>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</si>
  <si>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</si>
  <si>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</si>
  <si>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</si>
  <si>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</si>
  <si>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</si>
  <si>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</si>
  <si>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</si>
  <si>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</si>
  <si>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</si>
  <si>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</si>
  <si>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</si>
  <si>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</si>
  <si>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</si>
  <si>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</si>
  <si>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</si>
  <si>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</si>
  <si>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</si>
  <si>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</si>
  <si>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</si>
  <si>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</si>
  <si>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</si>
  <si>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</si>
  <si>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</si>
  <si>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</si>
  <si>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</si>
  <si>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</si>
  <si>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</si>
  <si>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</si>
  <si>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</si>
  <si>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</si>
  <si>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</si>
  <si>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</si>
  <si>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</si>
  <si>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</si>
  <si>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</si>
  <si>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</si>
  <si>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</si>
  <si>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</si>
  <si>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</si>
  <si>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</si>
  <si>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</si>
  <si>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</si>
  <si>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</si>
  <si>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</si>
  <si>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</si>
  <si>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</si>
  <si>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</si>
  <si>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</si>
  <si>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</si>
  <si>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</si>
  <si>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</si>
  <si>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</si>
  <si>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</si>
  <si>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</si>
  <si>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</si>
  <si>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</si>
  <si>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</si>
  <si>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</si>
  <si>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</si>
  <si>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</si>
  <si>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</si>
  <si>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</si>
  <si>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</si>
  <si>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</si>
  <si>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</si>
  <si>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</si>
  <si>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</si>
  <si>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</si>
  <si>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</si>
  <si>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</si>
  <si>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</si>
  <si>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</si>
  <si>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</si>
  <si>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</si>
  <si>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</si>
  <si>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</si>
  <si>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</si>
  <si>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</si>
  <si>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</si>
  <si>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</si>
  <si>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</si>
  <si>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</si>
  <si>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</si>
  <si>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</si>
  <si>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</si>
  <si>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</si>
  <si>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</si>
  <si>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</si>
  <si>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</si>
  <si>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</si>
  <si>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</si>
  <si>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</si>
  <si>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</si>
  <si>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</si>
  <si>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</si>
  <si>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</si>
  <si>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</si>
  <si>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</si>
  <si>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</si>
  <si>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</si>
  <si>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</si>
  <si>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</si>
  <si>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</si>
  <si>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</si>
  <si>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</si>
  <si>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</si>
  <si>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</si>
  <si>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</si>
  <si>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</si>
  <si>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</si>
  <si>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</si>
  <si>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</si>
  <si>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</si>
  <si>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</si>
  <si>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</si>
  <si>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</si>
  <si>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</si>
  <si>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</si>
  <si>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</si>
  <si>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</si>
  <si>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</si>
  <si>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</si>
  <si>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</si>
  <si>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</si>
  <si>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</si>
  <si>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</si>
  <si>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</si>
  <si>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</si>
  <si>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</si>
  <si>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</si>
  <si>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</si>
  <si>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</si>
  <si>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</si>
  <si>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</si>
  <si>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</si>
  <si>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</si>
  <si>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</si>
  <si>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</si>
  <si>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</si>
  <si>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</si>
  <si>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</si>
  <si>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</si>
  <si>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</si>
  <si>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</si>
  <si>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</si>
  <si>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</si>
  <si>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</si>
  <si>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</si>
  <si>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</si>
  <si>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</si>
  <si>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</si>
  <si>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</si>
  <si>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</si>
  <si>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</si>
  <si>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</si>
  <si>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</si>
  <si>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</si>
  <si>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</si>
  <si>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</si>
  <si>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</si>
  <si>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</si>
  <si>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</si>
  <si>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</si>
  <si>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</si>
  <si>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</si>
  <si>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</si>
  <si>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</si>
  <si>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</si>
  <si>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</si>
  <si>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</si>
  <si>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</si>
  <si>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</si>
  <si>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</si>
  <si>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</si>
  <si>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</si>
  <si>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</si>
  <si>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</si>
  <si>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</si>
  <si>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</si>
  <si>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</si>
  <si>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</si>
  <si>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</si>
  <si>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</si>
  <si>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</si>
  <si>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</si>
  <si>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</si>
  <si>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</si>
  <si>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</si>
  <si>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</si>
  <si>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</si>
  <si>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</si>
  <si>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</si>
  <si>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</si>
  <si>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</si>
  <si>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</si>
  <si>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</si>
  <si>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</si>
  <si>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</si>
  <si>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</si>
  <si>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</si>
  <si>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</si>
  <si>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</si>
  <si>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</si>
  <si>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</si>
  <si>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</si>
  <si>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</si>
  <si>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</si>
  <si>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</si>
  <si>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</si>
  <si>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</si>
  <si>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</si>
  <si>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</si>
  <si>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</si>
  <si>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</si>
  <si>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</si>
  <si>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</si>
  <si>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</si>
  <si>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</si>
  <si>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</si>
  <si>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</si>
  <si>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</si>
  <si>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</si>
  <si>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</si>
  <si>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</si>
  <si>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</si>
  <si>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</si>
  <si>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</si>
  <si>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</si>
  <si>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</si>
  <si>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</si>
  <si>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</si>
  <si>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</si>
  <si>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</si>
  <si>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</si>
  <si>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</si>
  <si>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</si>
  <si>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</si>
  <si>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</si>
  <si>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</si>
  <si>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</si>
  <si>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</si>
  <si>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</si>
  <si>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</si>
  <si>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</si>
  <si>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</si>
  <si>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</si>
  <si>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</si>
  <si>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</si>
  <si>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</si>
  <si>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</si>
  <si>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</si>
  <si>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</si>
  <si>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</si>
  <si>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</si>
  <si>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</si>
  <si>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</si>
  <si>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</si>
  <si>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</si>
  <si>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</si>
  <si>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</si>
  <si>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</si>
  <si>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</si>
  <si>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</si>
  <si>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</si>
  <si>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</si>
  <si>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</si>
  <si>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</si>
  <si>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</si>
  <si>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</si>
  <si>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</si>
  <si>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</si>
  <si>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</si>
  <si>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</si>
  <si>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</si>
  <si>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</si>
  <si>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</si>
  <si>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</si>
  <si>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</si>
  <si>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</si>
  <si>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</si>
  <si>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</si>
  <si>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</si>
  <si>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</si>
  <si>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</si>
  <si>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</si>
  <si>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</si>
  <si>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</si>
  <si>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</si>
  <si>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</si>
  <si>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</si>
  <si>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</si>
  <si>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</si>
  <si>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</si>
  <si>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</si>
  <si>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</si>
  <si>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</si>
  <si>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</si>
  <si>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</si>
  <si>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</si>
  <si>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</si>
  <si>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</si>
  <si>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</si>
  <si>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</si>
  <si>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</si>
  <si>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</si>
  <si>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</si>
  <si>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</si>
  <si>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</si>
  <si>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</si>
  <si>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</si>
  <si>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</si>
  <si>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</si>
  <si>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</si>
  <si>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</si>
  <si>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</si>
  <si>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</si>
  <si>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</si>
  <si>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</si>
  <si>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</si>
  <si>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</si>
  <si>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</si>
  <si>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</si>
  <si>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</si>
  <si>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</si>
  <si>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</si>
  <si>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</si>
  <si>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</si>
  <si>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</si>
  <si>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</si>
  <si>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</si>
  <si>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</si>
  <si>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</si>
  <si>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</si>
  <si>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</si>
  <si>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</si>
  <si>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</si>
  <si>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</si>
  <si>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</si>
  <si>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</si>
  <si>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</si>
  <si>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</si>
  <si>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</si>
  <si>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</si>
  <si>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</si>
  <si>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</si>
  <si>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</si>
  <si>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</si>
  <si>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</si>
  <si>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</si>
  <si>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</si>
  <si>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</si>
  <si>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</si>
  <si>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</si>
  <si>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</si>
  <si>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</si>
  <si>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</si>
  <si>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</si>
  <si>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</si>
  <si>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</si>
  <si>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</si>
  <si>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</si>
  <si>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</si>
  <si>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</si>
  <si>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</si>
  <si>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</si>
  <si>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</si>
  <si>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</si>
  <si>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</si>
  <si>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</si>
  <si>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</si>
  <si>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</si>
  <si>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</si>
  <si>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</si>
  <si>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</si>
  <si>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</si>
  <si>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</si>
  <si>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</si>
  <si>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</si>
  <si>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</si>
  <si>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</si>
  <si>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</si>
  <si>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</si>
  <si>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</si>
  <si>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</si>
  <si>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</si>
  <si>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</si>
  <si>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</si>
  <si>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</si>
  <si>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</si>
  <si>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</si>
  <si>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</si>
  <si>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</si>
  <si>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</si>
  <si>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</si>
  <si>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</si>
  <si>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</si>
  <si>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</si>
  <si>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</si>
  <si>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</si>
  <si>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</si>
  <si>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</si>
  <si>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</si>
  <si>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</si>
  <si>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</si>
  <si>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</si>
  <si>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</si>
  <si>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</si>
  <si>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</si>
  <si>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</si>
  <si>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</si>
  <si>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</si>
  <si>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</si>
  <si>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</si>
  <si>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</si>
  <si>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</si>
  <si>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</si>
  <si>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</si>
  <si>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</si>
  <si>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</si>
  <si>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</si>
  <si>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</si>
  <si>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</si>
  <si>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</si>
  <si>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</si>
  <si>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</si>
  <si>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</si>
  <si>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</si>
  <si>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</si>
  <si>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</si>
  <si>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</si>
  <si>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</si>
  <si>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</si>
  <si>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</si>
  <si>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</si>
  <si>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</si>
  <si>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</si>
  <si>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</si>
  <si>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</si>
  <si>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</si>
  <si>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</si>
  <si>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</si>
  <si>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</si>
  <si>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</si>
  <si>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</si>
  <si>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</si>
  <si>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</si>
  <si>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</si>
  <si>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</si>
  <si>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</si>
  <si>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</si>
  <si>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</si>
  <si>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</si>
  <si>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</si>
  <si>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</si>
  <si>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</si>
  <si>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</si>
  <si>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</si>
  <si>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</si>
  <si>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</si>
  <si>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</si>
  <si>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</si>
  <si>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</si>
  <si>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</si>
  <si>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</si>
  <si>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</si>
  <si>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</si>
  <si>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</si>
  <si>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</si>
  <si>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</si>
  <si>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</si>
  <si>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</si>
  <si>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</si>
  <si>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</si>
  <si>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</si>
  <si>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</si>
  <si>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</si>
  <si>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</si>
  <si>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</si>
  <si>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</si>
  <si>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</si>
  <si>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</si>
  <si>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</si>
  <si>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</si>
  <si>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</si>
  <si>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</si>
  <si>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</si>
  <si>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</si>
  <si>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</si>
  <si>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</si>
  <si>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</si>
  <si>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</si>
  <si>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</si>
  <si>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</si>
  <si>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</si>
  <si>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</si>
  <si>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</si>
  <si>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</si>
  <si>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</si>
  <si>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</si>
  <si>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</si>
  <si>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</si>
  <si>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</si>
  <si>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</si>
  <si>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</si>
  <si>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</si>
  <si>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</si>
  <si>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</si>
  <si>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</si>
  <si>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</si>
  <si>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</si>
  <si>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</si>
  <si>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</si>
  <si>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</si>
  <si>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</si>
  <si>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</si>
  <si>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</si>
  <si>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</si>
  <si>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</si>
  <si>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</si>
  <si>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</si>
  <si>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</si>
  <si>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</si>
  <si>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</si>
  <si>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</si>
  <si>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</si>
  <si>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</si>
  <si>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</si>
  <si>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</si>
  <si>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</si>
  <si>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</si>
  <si>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</si>
  <si>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</si>
  <si>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</si>
  <si>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</si>
  <si>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</si>
  <si>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</si>
  <si>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</si>
  <si>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</si>
  <si>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</si>
  <si>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</si>
  <si>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</si>
  <si>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</si>
  <si>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</si>
  <si>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</si>
  <si>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</si>
  <si>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</si>
  <si>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</si>
  <si>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</si>
  <si>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</si>
  <si>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</si>
  <si>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</si>
  <si>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</si>
  <si>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</si>
  <si>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</si>
  <si>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</si>
  <si>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</si>
  <si>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</si>
  <si>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</si>
  <si>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</si>
  <si>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</si>
  <si>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</si>
  <si>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</si>
  <si>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</si>
  <si>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</si>
  <si>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</si>
  <si>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</si>
  <si>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</si>
  <si>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</si>
  <si>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</si>
  <si>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</si>
  <si>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</si>
  <si>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</si>
  <si>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</si>
  <si>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</si>
  <si>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</si>
  <si>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</si>
  <si>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</si>
  <si>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</si>
  <si>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</si>
  <si>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</si>
  <si>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</si>
  <si>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</si>
  <si>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</si>
  <si>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</si>
  <si>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</si>
  <si>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</si>
  <si>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</si>
  <si>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</si>
  <si>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</si>
  <si>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</si>
  <si>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</si>
  <si>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</si>
  <si>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</si>
  <si>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</si>
  <si>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</si>
  <si>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</si>
  <si>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</si>
  <si>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</si>
  <si>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</si>
  <si>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</si>
  <si>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</si>
  <si>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</si>
  <si>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</si>
  <si>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</si>
  <si>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</si>
  <si>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</si>
  <si>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</si>
  <si>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</si>
  <si>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</si>
  <si>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</si>
  <si>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</si>
  <si>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</si>
  <si>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</si>
  <si>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</si>
  <si>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</si>
  <si>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</si>
  <si>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</si>
  <si>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</si>
  <si>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</si>
  <si>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</si>
  <si>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</si>
  <si>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</si>
  <si>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</si>
  <si>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</si>
  <si>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</si>
  <si>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</si>
  <si>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</si>
  <si>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</si>
  <si>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</si>
  <si>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</si>
  <si>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</si>
  <si>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</si>
  <si>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</si>
  <si>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</si>
  <si>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</si>
  <si>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</si>
  <si>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</si>
  <si>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</si>
  <si>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</si>
  <si>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</si>
  <si>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</si>
  <si>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</si>
  <si>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</si>
  <si>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</si>
  <si>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</si>
  <si>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</si>
  <si>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</si>
  <si>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</si>
  <si>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</si>
  <si>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</si>
  <si>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</si>
  <si>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</si>
  <si>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</si>
  <si>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</si>
  <si>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</si>
  <si>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</si>
  <si>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</si>
  <si>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</si>
  <si>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</si>
  <si>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</si>
  <si>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</si>
  <si>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</si>
  <si>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</si>
  <si>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</si>
  <si>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</si>
  <si>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</si>
  <si>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</si>
  <si>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</si>
  <si>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</si>
  <si>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</si>
  <si>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</si>
  <si>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</si>
  <si>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</si>
  <si>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</si>
  <si>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</si>
  <si>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</si>
  <si>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</si>
  <si>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</si>
  <si>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</si>
  <si>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</si>
  <si>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</si>
  <si>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</si>
  <si>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</si>
  <si>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</si>
  <si>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</si>
  <si>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</si>
  <si>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</si>
  <si>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</si>
  <si>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</si>
  <si>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</si>
  <si>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</si>
  <si>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</si>
  <si>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</si>
  <si>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</si>
  <si>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</si>
  <si>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</si>
  <si>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</si>
  <si>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</si>
  <si>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</si>
  <si>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</si>
  <si>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</si>
  <si>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</si>
  <si>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</si>
  <si>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</si>
  <si>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</si>
  <si>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</si>
  <si>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</si>
  <si>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</si>
  <si>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</si>
  <si>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</si>
  <si>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</si>
  <si>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</si>
  <si>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</si>
  <si>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</si>
  <si>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</si>
  <si>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</si>
  <si>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</si>
  <si>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</si>
  <si>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</si>
  <si>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</si>
  <si>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</si>
  <si>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</si>
  <si>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</si>
  <si>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</si>
  <si>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</si>
  <si>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</si>
  <si>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</si>
  <si>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</si>
  <si>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</si>
  <si>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</si>
  <si>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</si>
  <si>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</si>
  <si>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</si>
  <si>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</si>
  <si>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</si>
  <si>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</si>
  <si>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</si>
  <si>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</si>
  <si>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</si>
  <si>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</si>
  <si>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</si>
  <si>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</si>
  <si>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</si>
  <si>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</si>
  <si>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</si>
  <si>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</si>
  <si>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</si>
  <si>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</si>
  <si>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</si>
  <si>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</si>
  <si>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</si>
  <si>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</si>
  <si>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</si>
  <si>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</si>
  <si>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</si>
  <si>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</si>
  <si>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</si>
  <si>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</si>
  <si>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</si>
  <si>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</si>
  <si>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</si>
  <si>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</si>
  <si>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</si>
  <si>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</si>
  <si>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</si>
  <si>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</si>
  <si>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</si>
  <si>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</si>
  <si>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</si>
  <si>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</si>
  <si>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</si>
  <si>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</si>
  <si>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</si>
  <si>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</si>
  <si>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</si>
  <si>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</si>
  <si>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</si>
  <si>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</si>
  <si>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</si>
  <si>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</si>
  <si>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</si>
  <si>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</si>
  <si>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</si>
  <si>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</si>
  <si>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</si>
  <si>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</si>
  <si>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</si>
  <si>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</si>
  <si>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</si>
  <si>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</si>
  <si>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</si>
  <si>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</si>
  <si>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</si>
  <si>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</si>
  <si>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</si>
  <si>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</si>
  <si>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</si>
  <si>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</si>
  <si>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</si>
  <si>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</si>
  <si>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</si>
  <si>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</si>
  <si>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</si>
  <si>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</si>
  <si>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</si>
  <si>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</si>
  <si>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</si>
  <si>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</si>
  <si>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</si>
  <si>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</si>
  <si>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</si>
  <si>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</si>
  <si>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</si>
  <si>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</si>
  <si>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</si>
  <si>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</si>
  <si>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</si>
  <si>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</si>
  <si>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</si>
  <si>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</si>
  <si>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</si>
  <si>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</si>
  <si>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</si>
  <si>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</si>
  <si>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</si>
  <si>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</si>
  <si>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</si>
  <si>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</si>
  <si>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</si>
  <si>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</si>
  <si>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</si>
  <si>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</si>
  <si>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</si>
  <si>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</si>
  <si>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</si>
  <si>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</si>
  <si>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</si>
  <si>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</si>
  <si>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</si>
  <si>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</si>
  <si>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</si>
  <si>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</si>
  <si>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</si>
  <si>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</si>
  <si>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</si>
  <si>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</si>
  <si>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</si>
  <si>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</si>
  <si>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</si>
  <si>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</si>
  <si>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</si>
  <si>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</si>
  <si>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</si>
  <si>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</si>
  <si>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</si>
  <si>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</si>
  <si>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</si>
  <si>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</si>
  <si>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</si>
  <si>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</si>
  <si>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</si>
  <si>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</si>
  <si>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</si>
  <si>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</si>
  <si>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</si>
  <si>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</si>
  <si>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</si>
  <si>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</si>
  <si>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</si>
  <si>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</si>
  <si>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</si>
  <si>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</si>
  <si>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</si>
  <si>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</si>
  <si>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</si>
  <si>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</si>
  <si>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</si>
  <si>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</si>
  <si>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</si>
  <si>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</si>
  <si>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</si>
  <si>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</si>
  <si>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</si>
  <si>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</si>
  <si>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</si>
  <si>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</si>
  <si>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</si>
  <si>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</si>
  <si>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</si>
  <si>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</si>
  <si>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</si>
  <si>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</si>
  <si>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</si>
  <si>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</si>
  <si>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</si>
  <si>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</si>
  <si>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</si>
  <si>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</si>
  <si>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</si>
  <si>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</si>
  <si>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</si>
  <si>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</si>
  <si>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</si>
  <si>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</si>
  <si>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</si>
  <si>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</si>
  <si>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</si>
  <si>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</si>
  <si>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</si>
  <si>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</si>
  <si>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</si>
  <si>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</si>
  <si>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</si>
  <si>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</si>
  <si>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</si>
  <si>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</si>
  <si>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</si>
  <si>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</si>
  <si>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</si>
  <si>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</si>
  <si>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</si>
  <si>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</si>
  <si>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</si>
  <si>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</si>
  <si>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</si>
  <si>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</si>
  <si>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</si>
  <si>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</si>
  <si>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</si>
  <si>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</si>
  <si>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</si>
  <si>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</si>
  <si>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</si>
  <si>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</si>
  <si>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</si>
  <si>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</si>
  <si>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</si>
  <si>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</si>
  <si>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</si>
  <si>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</si>
  <si>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</si>
  <si>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</si>
  <si>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</si>
  <si>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</si>
  <si>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</si>
  <si>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</si>
  <si>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</si>
  <si>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</si>
  <si>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</si>
  <si>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</si>
  <si>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</si>
  <si>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</si>
  <si>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</si>
  <si>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</si>
  <si>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</si>
  <si>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</si>
  <si>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</si>
  <si>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</si>
  <si>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</si>
  <si>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</si>
  <si>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</si>
  <si>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</si>
  <si>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</si>
  <si>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</si>
  <si>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</si>
  <si>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</si>
  <si>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</si>
  <si>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</si>
  <si>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</si>
  <si>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</si>
  <si>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</si>
  <si>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</si>
  <si>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</si>
  <si>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</si>
  <si>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</si>
  <si>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</si>
  <si>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</si>
  <si>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</si>
  <si>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</si>
  <si>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</si>
  <si>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</si>
  <si>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</si>
  <si>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</si>
  <si>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</si>
  <si>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</si>
  <si>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</si>
  <si>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</si>
  <si>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</si>
  <si>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</si>
  <si>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</si>
  <si>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</si>
  <si>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</si>
  <si>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</si>
  <si>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</si>
  <si>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</si>
  <si>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</si>
  <si>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</si>
  <si>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</si>
  <si>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</si>
  <si>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</si>
  <si>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</si>
  <si>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</si>
  <si>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</si>
  <si>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</si>
  <si>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</si>
  <si>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</si>
  <si>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</si>
  <si>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</si>
  <si>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</si>
  <si>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</si>
  <si>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</si>
  <si>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</si>
  <si>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</si>
  <si>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</si>
  <si>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</si>
  <si>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</si>
  <si>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</si>
  <si>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</si>
  <si>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</si>
  <si>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</si>
  <si>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</si>
  <si>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</si>
  <si>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</si>
  <si>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</si>
  <si>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</si>
  <si>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</si>
  <si>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</si>
  <si>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</si>
  <si>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</si>
  <si>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</si>
  <si>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</si>
  <si>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</si>
  <si>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</si>
  <si>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</si>
  <si>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</si>
  <si>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</si>
  <si>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</si>
  <si>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</si>
  <si>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</si>
  <si>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</si>
  <si>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</si>
  <si>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</si>
  <si>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</si>
  <si>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</si>
  <si>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</si>
  <si>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</si>
  <si>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</si>
  <si>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</si>
  <si>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</si>
  <si>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</si>
  <si>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</si>
  <si>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</si>
  <si>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</si>
  <si>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</si>
  <si>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</si>
  <si>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</si>
  <si>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</si>
  <si>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</si>
  <si>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</si>
  <si>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</si>
  <si>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</si>
  <si>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</si>
  <si>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</si>
  <si>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</si>
  <si>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</si>
  <si>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</si>
  <si>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</si>
  <si>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</si>
  <si>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</si>
  <si>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</si>
  <si>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</si>
  <si>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</si>
  <si>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</si>
  <si>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</si>
  <si>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</si>
  <si>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</si>
  <si>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</si>
  <si>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</si>
  <si>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</si>
  <si>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</si>
  <si>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</si>
  <si>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</si>
  <si>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</si>
  <si>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</si>
  <si>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</si>
  <si>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</si>
  <si>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</si>
  <si>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</si>
  <si>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</si>
  <si>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</si>
  <si>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</si>
  <si>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</si>
  <si>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</si>
  <si>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</si>
  <si>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</si>
  <si>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</si>
  <si>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</si>
  <si>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</si>
  <si>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</si>
  <si>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</si>
  <si>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</si>
  <si>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</si>
  <si>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</si>
  <si>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</si>
  <si>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</si>
  <si>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</si>
  <si>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</si>
  <si>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</si>
  <si>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</si>
  <si>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</si>
  <si>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</si>
  <si>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</si>
  <si>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</si>
  <si>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</si>
  <si>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</si>
  <si>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</si>
  <si>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</si>
  <si>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</si>
  <si>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</si>
  <si>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</si>
  <si>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</si>
  <si>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</si>
  <si>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</si>
  <si>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</si>
  <si>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</si>
  <si>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</si>
  <si>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</si>
  <si>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</si>
  <si>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</si>
  <si>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</si>
  <si>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</si>
  <si>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</si>
  <si>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</si>
  <si>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</si>
  <si>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</si>
  <si>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</si>
  <si>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</si>
  <si>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</si>
  <si>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</si>
  <si>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</si>
  <si>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</si>
  <si>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</si>
  <si>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</si>
  <si>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</si>
  <si>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</si>
  <si>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</si>
  <si>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</si>
  <si>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</si>
  <si>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</si>
  <si>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</si>
  <si>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</si>
  <si>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</si>
  <si>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</si>
  <si>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</si>
  <si>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</si>
  <si>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</si>
  <si>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</si>
  <si>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</si>
  <si>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</si>
  <si>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</si>
  <si>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</si>
  <si>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</si>
  <si>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</si>
  <si>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</si>
  <si>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</si>
  <si>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</si>
  <si>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</si>
  <si>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</si>
  <si>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</si>
  <si>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</si>
  <si>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</si>
  <si>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</si>
  <si>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</si>
  <si>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</si>
  <si>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</si>
  <si>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</si>
  <si>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</si>
  <si>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</si>
  <si>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</si>
  <si>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</si>
  <si>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</si>
  <si>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</si>
  <si>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</si>
  <si>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</si>
  <si>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</si>
  <si>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</si>
  <si>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</si>
  <si>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</si>
  <si>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</si>
  <si>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</si>
  <si>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</si>
  <si>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</si>
  <si>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</si>
  <si>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</si>
  <si>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</si>
  <si>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</si>
  <si>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</si>
  <si>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</si>
  <si>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</si>
  <si>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</si>
  <si>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</si>
  <si>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</si>
  <si>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</si>
  <si>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</si>
  <si>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</si>
  <si>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</si>
  <si>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</si>
  <si>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</si>
  <si>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</si>
  <si>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</si>
  <si>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</si>
  <si>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</si>
  <si>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</si>
  <si>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</si>
  <si>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</si>
  <si>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</si>
  <si>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</si>
  <si>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</si>
  <si>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</si>
  <si>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</si>
  <si>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</si>
  <si>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</si>
  <si>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</si>
  <si>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</si>
  <si>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</si>
  <si>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</si>
  <si>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</si>
  <si>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</si>
  <si>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</si>
  <si>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</si>
  <si>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</si>
  <si>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</si>
  <si>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</si>
  <si>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</si>
  <si>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</si>
  <si>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</si>
  <si>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</si>
  <si>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</si>
  <si>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</si>
  <si>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</si>
  <si>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</si>
  <si>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</si>
  <si>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</si>
  <si>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</si>
  <si>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</si>
  <si>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</si>
  <si>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</si>
  <si>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</si>
  <si>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</si>
  <si>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</si>
  <si>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</si>
  <si>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</si>
  <si>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</si>
  <si>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</si>
  <si>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</si>
  <si>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</si>
  <si>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</si>
  <si>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</si>
  <si>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</si>
  <si>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</si>
  <si>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</si>
  <si>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</si>
  <si>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</si>
  <si>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</si>
  <si>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</si>
  <si>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</si>
  <si>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</si>
  <si>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</si>
  <si>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</si>
  <si>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</si>
  <si>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</si>
  <si>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</si>
  <si>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</si>
  <si>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</si>
  <si>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</si>
  <si>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</si>
  <si>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</si>
  <si>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</si>
  <si>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</si>
  <si>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</si>
  <si>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</si>
  <si>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</si>
  <si>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</si>
  <si>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</si>
  <si>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</si>
  <si>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</si>
  <si>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</si>
  <si>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</si>
  <si>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</si>
  <si>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</si>
  <si>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</si>
  <si>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</si>
  <si>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</si>
  <si>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</si>
  <si>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</si>
  <si>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</si>
  <si>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</si>
  <si>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</si>
  <si>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</si>
  <si>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</si>
  <si>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</si>
  <si>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</si>
  <si>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</si>
  <si>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</si>
  <si>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</si>
  <si>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</si>
  <si>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</si>
  <si>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</si>
  <si>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</si>
  <si>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</si>
  <si>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</si>
  <si>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</si>
  <si>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</si>
  <si>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</si>
  <si>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</si>
  <si>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</si>
  <si>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</si>
  <si>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</si>
  <si>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</si>
  <si>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</si>
  <si>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</si>
  <si>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</si>
  <si>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</si>
  <si>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</si>
  <si>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</si>
  <si>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</si>
  <si>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</si>
  <si>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</si>
  <si>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</si>
  <si>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</si>
  <si>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</si>
  <si>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</si>
  <si>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</si>
  <si>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</si>
  <si>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</si>
  <si>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</si>
  <si>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</si>
  <si>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</si>
  <si>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</si>
  <si>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</si>
  <si>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</si>
  <si>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</si>
  <si>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</si>
  <si>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</si>
  <si>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</si>
  <si>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</si>
  <si>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</si>
  <si>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</si>
  <si>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</si>
  <si>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</si>
  <si>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</si>
  <si>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</si>
  <si>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</si>
  <si>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</si>
  <si>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</si>
  <si>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</si>
  <si>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</si>
  <si>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</si>
  <si>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</si>
  <si>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</si>
  <si>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</si>
  <si>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</si>
  <si>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</si>
  <si>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</si>
  <si>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</si>
  <si>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</si>
  <si>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</si>
  <si>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</si>
  <si>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</si>
  <si>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</si>
  <si>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</si>
  <si>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</si>
  <si>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</si>
  <si>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</si>
  <si>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</si>
  <si>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</si>
  <si>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</si>
  <si>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</si>
  <si>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</si>
  <si>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</si>
  <si>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</si>
  <si>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</si>
  <si>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</si>
  <si>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</si>
  <si>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</si>
  <si>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</si>
  <si>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</si>
  <si>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</si>
  <si>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</si>
  <si>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</si>
  <si>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</si>
  <si>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</si>
  <si>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</si>
  <si>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</si>
  <si>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</si>
  <si>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</si>
  <si>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</si>
  <si>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</si>
  <si>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</si>
  <si>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</si>
  <si>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</si>
  <si>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</si>
  <si>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</si>
  <si>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</si>
  <si>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</si>
  <si>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</si>
  <si>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</si>
  <si>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</si>
  <si>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</si>
  <si>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</si>
  <si>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</si>
  <si>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</si>
  <si>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</si>
  <si>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</si>
  <si>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</si>
  <si>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</si>
  <si>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</si>
  <si>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</si>
  <si>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</si>
  <si>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</si>
  <si>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</si>
  <si>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</si>
  <si>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</si>
  <si>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</si>
  <si>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</si>
  <si>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</si>
  <si>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</si>
  <si>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</si>
  <si>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</si>
  <si>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</si>
  <si>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</si>
  <si>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</si>
  <si>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</si>
  <si>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</si>
  <si>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</si>
  <si>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</si>
  <si>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</si>
  <si>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</si>
  <si>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</si>
  <si>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</si>
  <si>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</si>
  <si>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</si>
  <si>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</si>
  <si>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</si>
  <si>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</si>
  <si>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</si>
  <si>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</si>
  <si>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</si>
  <si>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</si>
  <si>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</si>
  <si>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</si>
  <si>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</si>
  <si>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</si>
  <si>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</si>
  <si>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</si>
  <si>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</si>
  <si>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</si>
  <si>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</si>
  <si>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</si>
  <si>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</si>
  <si>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</si>
  <si>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</si>
  <si>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</si>
  <si>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</si>
  <si>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</si>
  <si>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</si>
  <si>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</si>
  <si>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</si>
  <si>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</si>
  <si>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</si>
  <si>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</si>
  <si>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</si>
  <si>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</si>
  <si>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</si>
  <si>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</si>
  <si>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</si>
  <si>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</si>
  <si>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</si>
  <si>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</si>
  <si>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</si>
  <si>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</si>
  <si>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</si>
  <si>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</si>
  <si>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</si>
  <si>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</si>
  <si>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</si>
  <si>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</si>
  <si>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</si>
  <si>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</si>
  <si>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</si>
  <si>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</si>
  <si>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</si>
  <si>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</si>
  <si>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</si>
  <si>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</si>
  <si>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</si>
  <si>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</si>
  <si>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</si>
  <si>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</si>
  <si>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</si>
  <si>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</si>
  <si>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</si>
  <si>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</si>
  <si>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</si>
  <si>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</si>
  <si>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</si>
  <si>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</si>
  <si>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</si>
  <si>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</si>
  <si>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</si>
  <si>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</si>
  <si>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</si>
  <si>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</si>
  <si>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</si>
  <si>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</si>
  <si>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</si>
  <si>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</si>
  <si>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</si>
  <si>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</si>
  <si>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</si>
  <si>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</si>
  <si>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</si>
  <si>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</si>
  <si>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</si>
  <si>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</si>
  <si>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</si>
  <si>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</si>
  <si>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</si>
  <si>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</si>
  <si>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</si>
  <si>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</si>
  <si>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</si>
  <si>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</si>
  <si>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</si>
  <si>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</si>
  <si>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</si>
  <si>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</si>
  <si>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</si>
  <si>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</si>
  <si>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</si>
  <si>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</si>
  <si>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</si>
  <si>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</si>
  <si>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</si>
  <si>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</si>
  <si>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</si>
  <si>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</si>
  <si>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</si>
  <si>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</si>
  <si>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</si>
  <si>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</si>
  <si>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</si>
  <si>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</si>
  <si>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</si>
  <si>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</si>
  <si>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</si>
  <si>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</si>
  <si>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</si>
  <si>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</si>
  <si>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</si>
  <si>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</si>
  <si>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</si>
  <si>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</si>
  <si>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</si>
  <si>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</si>
  <si>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</si>
  <si>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</si>
  <si>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</si>
  <si>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</si>
  <si>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</si>
  <si>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</si>
  <si>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</si>
  <si>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</si>
  <si>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</si>
  <si>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</si>
  <si>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</si>
  <si>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</si>
  <si>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</si>
  <si>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</si>
  <si>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</si>
  <si>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</si>
  <si>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</si>
  <si>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</si>
  <si>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</si>
  <si>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</si>
  <si>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</si>
  <si>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</si>
  <si>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</si>
  <si>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</si>
  <si>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</si>
  <si>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</si>
  <si>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</si>
  <si>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</si>
  <si>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</si>
  <si>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</si>
  <si>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</si>
  <si>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</si>
  <si>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</si>
  <si>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</si>
  <si>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</si>
  <si>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</si>
  <si>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</si>
  <si>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</si>
  <si>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</si>
  <si>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</si>
  <si>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</si>
  <si>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</si>
  <si>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</si>
  <si>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</si>
  <si>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</si>
  <si>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</si>
  <si>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</si>
  <si>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</si>
  <si>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</si>
  <si>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</si>
  <si>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</si>
  <si>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</si>
  <si>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</si>
  <si>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</si>
  <si>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</si>
  <si>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</si>
  <si>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</si>
  <si>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</si>
  <si>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</si>
  <si>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</si>
  <si>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</si>
  <si>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</si>
  <si>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</si>
  <si>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</si>
  <si>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</si>
  <si>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</si>
  <si>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</si>
  <si>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</si>
  <si>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</si>
  <si>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</si>
  <si>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</si>
  <si>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</si>
  <si>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</si>
  <si>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</si>
  <si>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</si>
  <si>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</si>
  <si>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</si>
  <si>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</si>
  <si>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</si>
  <si>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</si>
  <si>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</si>
  <si>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</si>
  <si>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</si>
  <si>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</si>
  <si>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</si>
  <si>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</si>
  <si>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</si>
  <si>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</si>
  <si>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</si>
  <si>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</si>
  <si>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</si>
  <si>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</si>
  <si>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</si>
  <si>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</si>
  <si>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</si>
  <si>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</si>
  <si>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</si>
  <si>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</si>
  <si>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</si>
  <si>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</si>
  <si>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</si>
  <si>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</si>
  <si>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</si>
  <si>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</si>
  <si>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</si>
  <si>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</si>
  <si>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</si>
  <si>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</si>
  <si>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</si>
  <si>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</si>
  <si>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</si>
  <si>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</si>
  <si>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</si>
  <si>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</si>
  <si>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</si>
  <si>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</si>
  <si>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</si>
  <si>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</si>
  <si>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</si>
  <si>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</si>
  <si>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</si>
  <si>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</si>
  <si>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</si>
  <si>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</si>
  <si>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</si>
  <si>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</si>
  <si>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</si>
  <si>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</si>
  <si>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</si>
  <si>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</si>
  <si>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</si>
  <si>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</si>
  <si>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</si>
  <si>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</si>
  <si>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</si>
  <si>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</si>
  <si>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</si>
  <si>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</si>
  <si>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</si>
  <si>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</si>
  <si>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</si>
  <si>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</si>
  <si>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</si>
  <si>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</si>
  <si>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</si>
  <si>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</si>
  <si>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</si>
  <si>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</si>
  <si>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</si>
  <si>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</si>
  <si>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</si>
  <si>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</si>
  <si>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</si>
  <si>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</si>
  <si>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</si>
  <si>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</si>
  <si>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</si>
  <si>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</si>
  <si>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</si>
  <si>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</si>
  <si>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</si>
  <si>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</si>
  <si>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</si>
  <si>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</si>
  <si>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</si>
  <si>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</si>
  <si>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</si>
  <si>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</si>
  <si>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</si>
  <si>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</si>
  <si>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</si>
  <si>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</si>
  <si>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</si>
  <si>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</si>
  <si>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</si>
  <si>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</si>
  <si>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</si>
  <si>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</si>
  <si>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</si>
  <si>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</si>
  <si>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</si>
  <si>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</si>
  <si>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</si>
  <si>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</si>
  <si>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</si>
  <si>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</si>
  <si>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</si>
  <si>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</si>
  <si>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</si>
  <si>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</si>
  <si>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</si>
  <si>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</si>
  <si>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</si>
  <si>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</si>
  <si>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</si>
  <si>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</si>
  <si>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</si>
  <si>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</si>
  <si>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</si>
  <si>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</si>
  <si>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</si>
  <si>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</si>
  <si>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</si>
  <si>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</si>
  <si>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</si>
  <si>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</si>
  <si>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</si>
  <si>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</si>
  <si>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</si>
  <si>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</si>
  <si>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</si>
  <si>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</si>
  <si>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</si>
  <si>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</si>
  <si>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</si>
  <si>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</si>
  <si>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</si>
  <si>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</si>
  <si>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</si>
  <si>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</si>
  <si>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</si>
  <si>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</si>
  <si>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</si>
  <si>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</si>
  <si>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</si>
  <si>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</si>
  <si>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</si>
  <si>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</si>
  <si>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</si>
  <si>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</si>
  <si>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</si>
  <si>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</si>
  <si>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</si>
  <si>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</si>
  <si>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</si>
  <si>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</si>
  <si>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</si>
  <si>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</si>
  <si>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</si>
  <si>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</si>
  <si>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</si>
  <si>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</si>
  <si>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</si>
  <si>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</si>
  <si>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</si>
  <si>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</si>
  <si>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</si>
  <si>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</si>
  <si>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</si>
  <si>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</si>
  <si>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</si>
  <si>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</si>
  <si>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</si>
  <si>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</si>
  <si>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</si>
  <si>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</si>
  <si>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</si>
  <si>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</si>
  <si>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</si>
  <si>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</si>
  <si>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</si>
  <si>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</si>
  <si>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</si>
  <si>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</si>
  <si>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</si>
  <si>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</si>
  <si>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</si>
  <si>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</si>
  <si>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</si>
  <si>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</si>
  <si>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</si>
  <si>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</si>
  <si>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</si>
  <si>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</si>
  <si>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</si>
  <si>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</si>
  <si>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</si>
  <si>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</si>
  <si>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</si>
  <si>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</si>
  <si>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</si>
  <si>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</si>
  <si>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</si>
  <si>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</si>
  <si>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</si>
  <si>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</si>
  <si>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</si>
  <si>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</si>
  <si>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</si>
  <si>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</si>
  <si>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</si>
  <si>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</si>
  <si>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</si>
  <si>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</si>
  <si>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</si>
  <si>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</si>
  <si>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</si>
  <si>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</si>
  <si>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</si>
  <si>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</si>
  <si>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</si>
  <si>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</si>
  <si>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</si>
  <si>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</si>
  <si>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</si>
  <si>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</si>
  <si>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</si>
  <si>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</si>
  <si>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</si>
  <si>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</si>
  <si>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</si>
  <si>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</si>
  <si>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</si>
  <si>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</si>
  <si>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</si>
  <si>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</si>
  <si>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</si>
  <si>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</si>
  <si>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</si>
  <si>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</si>
  <si>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</si>
  <si>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</si>
  <si>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</si>
  <si>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</si>
  <si>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</si>
  <si>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</si>
  <si>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</si>
  <si>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</si>
  <si>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</si>
  <si>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</si>
  <si>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</si>
  <si>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</si>
  <si>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</si>
  <si>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</si>
  <si>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</si>
  <si>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</si>
  <si>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</si>
  <si>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</si>
  <si>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</si>
  <si>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</si>
  <si>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</si>
  <si>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</si>
  <si>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</si>
  <si>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</si>
  <si>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</si>
  <si>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</si>
  <si>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</si>
  <si>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</si>
  <si>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</si>
  <si>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</si>
  <si>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</si>
  <si>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</si>
  <si>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</si>
  <si>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</si>
  <si>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</si>
  <si>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</si>
  <si>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</si>
  <si>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</si>
  <si>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</si>
  <si>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</si>
  <si>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</si>
  <si>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</si>
  <si>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</si>
  <si>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</si>
  <si>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</si>
  <si>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</si>
  <si>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</si>
  <si>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</si>
  <si>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</si>
  <si>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</si>
  <si>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</si>
  <si>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</si>
  <si>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</si>
  <si>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</si>
  <si>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</si>
  <si>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</si>
  <si>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</si>
  <si>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</si>
  <si>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</si>
  <si>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</si>
  <si>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</si>
  <si>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</si>
  <si>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</si>
  <si>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</si>
  <si>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</si>
  <si>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</si>
  <si>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</si>
  <si>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</si>
  <si>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</si>
  <si>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</si>
  <si>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</si>
  <si>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</si>
  <si>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</si>
  <si>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</si>
  <si>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</si>
  <si>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</si>
  <si>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</si>
  <si>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</si>
  <si>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</si>
  <si>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</si>
  <si>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</si>
  <si>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</si>
  <si>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</si>
  <si>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</si>
  <si>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</si>
  <si>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</si>
  <si>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</si>
  <si>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</si>
  <si>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</si>
  <si>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</si>
  <si>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</si>
  <si>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</si>
  <si>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</si>
  <si>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</si>
  <si>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</si>
  <si>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</si>
  <si>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</si>
  <si>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</si>
  <si>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</si>
  <si>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</si>
  <si>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</si>
  <si>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</si>
  <si>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</si>
  <si>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</si>
  <si>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</si>
  <si>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</si>
  <si>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</si>
  <si>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</si>
  <si>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</si>
  <si>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</si>
  <si>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</si>
  <si>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</si>
  <si>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</si>
  <si>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</si>
  <si>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</si>
  <si>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</si>
  <si>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</si>
  <si>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</si>
  <si>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</si>
  <si>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</si>
  <si>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</si>
  <si>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</si>
  <si>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</si>
  <si>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</si>
  <si>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</si>
  <si>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</si>
  <si>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</si>
  <si>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</si>
  <si>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</si>
  <si>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</si>
  <si>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</si>
  <si>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</si>
  <si>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</si>
  <si>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</si>
  <si>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</si>
  <si>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</si>
  <si>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</si>
  <si>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</si>
  <si>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</si>
  <si>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</si>
  <si>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</si>
  <si>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</si>
  <si>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</si>
  <si>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</si>
  <si>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</si>
  <si>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</si>
  <si>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</si>
  <si>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</si>
  <si>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</si>
  <si>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</si>
  <si>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</si>
  <si>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</si>
  <si>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</si>
  <si>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</si>
  <si>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</si>
  <si>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</si>
  <si>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</si>
  <si>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</si>
  <si>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</si>
  <si>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</si>
  <si>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</si>
  <si>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</si>
  <si>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</si>
  <si>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</si>
  <si>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</si>
  <si>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</si>
  <si>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</si>
  <si>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</si>
  <si>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</si>
  <si>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</si>
  <si>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</si>
  <si>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</si>
  <si>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</si>
  <si>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</si>
  <si>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</si>
  <si>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</si>
  <si>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</si>
  <si>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</si>
  <si>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</si>
  <si>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</si>
  <si>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</si>
  <si>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</si>
  <si>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</si>
  <si>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</si>
  <si>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</si>
  <si>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</si>
  <si>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</si>
  <si>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</si>
  <si>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</si>
  <si>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</si>
  <si>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</si>
  <si>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</si>
  <si>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</si>
  <si>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</si>
  <si>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</si>
  <si>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</si>
  <si>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</si>
  <si>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</si>
  <si>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</si>
  <si>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</si>
  <si>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</si>
  <si>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</si>
  <si>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</si>
  <si>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</si>
  <si>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</si>
  <si>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</si>
  <si>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</si>
  <si>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</si>
  <si>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</si>
  <si>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</si>
  <si>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</si>
  <si>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</si>
  <si>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</si>
  <si>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</si>
  <si>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</si>
  <si>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</si>
  <si>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</si>
  <si>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</si>
  <si>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</si>
  <si>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</si>
  <si>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</si>
  <si>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</si>
  <si>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</si>
  <si>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</si>
  <si>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</si>
  <si>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</si>
  <si>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</si>
  <si>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</si>
  <si>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</si>
  <si>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</si>
  <si>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</si>
  <si>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</si>
  <si>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</si>
  <si>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</si>
  <si>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</si>
  <si>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</si>
  <si>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</si>
  <si>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</si>
  <si>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</si>
  <si>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</si>
  <si>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</si>
  <si>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</si>
  <si>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</si>
  <si>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</si>
  <si>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</si>
  <si>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</si>
  <si>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</si>
  <si>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</si>
  <si>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</si>
  <si>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</si>
  <si>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</si>
  <si>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</si>
  <si>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</si>
  <si>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</si>
  <si>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</si>
  <si>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</si>
  <si>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</si>
  <si>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</si>
  <si>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</si>
  <si>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</si>
  <si>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</si>
  <si>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</si>
  <si>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</si>
  <si>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</si>
  <si>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</si>
  <si>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</si>
  <si>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</si>
  <si>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</si>
  <si>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</si>
  <si>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</si>
  <si>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</si>
  <si>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</si>
  <si>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</si>
  <si>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</si>
  <si>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</si>
  <si>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</si>
  <si>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</si>
  <si>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</si>
  <si>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</si>
  <si>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</si>
  <si>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</si>
  <si>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</si>
  <si>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</si>
  <si>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</si>
  <si>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</si>
  <si>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</si>
  <si>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</si>
  <si>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</si>
  <si>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</si>
  <si>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</si>
  <si>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</si>
  <si>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</si>
  <si>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</si>
  <si>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</si>
  <si>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</si>
  <si>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</si>
  <si>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</si>
  <si>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</si>
  <si>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</si>
  <si>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</si>
  <si>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</si>
  <si>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</si>
  <si>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</si>
  <si>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</si>
  <si>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</si>
  <si>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</si>
  <si>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</si>
  <si>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</si>
  <si>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</si>
  <si>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</si>
  <si>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</si>
  <si>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</si>
  <si>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</si>
  <si>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</si>
  <si>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</si>
  <si>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</si>
  <si>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</si>
  <si>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</si>
  <si>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</si>
  <si>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</si>
  <si>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</si>
  <si>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</si>
  <si>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</si>
  <si>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</si>
  <si>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</si>
  <si>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</si>
  <si>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</si>
  <si>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</si>
  <si>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</si>
  <si>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</si>
  <si>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</si>
  <si>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</si>
  <si>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</si>
  <si>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</si>
  <si>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</si>
  <si>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</si>
  <si>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</si>
  <si>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</si>
  <si>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</si>
  <si>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</si>
  <si>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</si>
  <si>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</si>
  <si>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</si>
  <si>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</si>
  <si>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</si>
  <si>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</si>
  <si>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</si>
  <si>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</si>
  <si>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</si>
  <si>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</si>
  <si>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</si>
  <si>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</si>
  <si>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</si>
  <si>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</si>
  <si>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</si>
  <si>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</si>
  <si>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</si>
  <si>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</si>
  <si>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</si>
  <si>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</si>
  <si>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</si>
  <si>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</si>
  <si>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</si>
  <si>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</si>
  <si>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</si>
  <si>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</si>
  <si>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</si>
  <si>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</si>
  <si>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</si>
  <si>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</si>
  <si>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</si>
  <si>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</si>
  <si>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</si>
  <si>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</si>
  <si>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</si>
  <si>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</si>
  <si>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</si>
  <si>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</si>
  <si>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</si>
  <si>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</si>
  <si>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</si>
  <si>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</si>
  <si>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</si>
  <si>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</si>
  <si>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</si>
  <si>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</si>
  <si>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</si>
  <si>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</si>
  <si>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</si>
  <si>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</si>
  <si>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</si>
  <si>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</si>
  <si>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</si>
  <si>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</si>
  <si>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</si>
  <si>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</si>
  <si>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</si>
  <si>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</si>
  <si>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</si>
  <si>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</si>
  <si>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</si>
  <si>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</si>
  <si>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</si>
  <si>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</si>
  <si>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</si>
  <si>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</si>
  <si>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</si>
  <si>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</si>
  <si>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</si>
  <si>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</si>
  <si>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</si>
  <si>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</si>
  <si>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</si>
  <si>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</si>
  <si>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</si>
  <si>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</si>
  <si>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</si>
  <si>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</si>
  <si>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</si>
  <si>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</si>
  <si>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</si>
  <si>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</si>
  <si>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</si>
  <si>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</si>
  <si>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</si>
  <si>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</si>
  <si>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</si>
  <si>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</si>
  <si>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</si>
  <si>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</si>
  <si>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</si>
  <si>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</si>
  <si>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</si>
  <si>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</si>
  <si>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</si>
  <si>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</si>
  <si>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</si>
  <si>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</si>
  <si>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</si>
  <si>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</si>
  <si>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</si>
  <si>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</si>
  <si>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</si>
  <si>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</si>
  <si>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</si>
  <si>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</si>
  <si>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</si>
  <si>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</si>
  <si>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</si>
  <si>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</si>
  <si>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</si>
  <si>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</si>
  <si>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</si>
  <si>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</si>
  <si>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</si>
  <si>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</si>
  <si>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</si>
  <si>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</si>
  <si>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</si>
  <si>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</si>
  <si>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</si>
  <si>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</si>
  <si>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</si>
  <si>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</si>
  <si>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</si>
  <si>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</si>
  <si>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</si>
  <si>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</si>
  <si>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</si>
  <si>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</si>
  <si>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</si>
  <si>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</si>
  <si>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</si>
  <si>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</si>
  <si>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</si>
  <si>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</si>
  <si>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</si>
  <si>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</si>
  <si>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</si>
  <si>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</si>
  <si>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</si>
  <si>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</si>
  <si>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</si>
  <si>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</si>
  <si>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</si>
  <si>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</si>
  <si>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</si>
  <si>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</si>
  <si>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</si>
  <si>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</si>
  <si>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</si>
  <si>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</si>
  <si>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</si>
  <si>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</si>
  <si>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</si>
  <si>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</si>
  <si>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</si>
  <si>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</si>
  <si>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</si>
  <si>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</si>
  <si>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</si>
  <si>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</si>
  <si>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</si>
  <si>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</si>
  <si>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</si>
  <si>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</si>
  <si>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</si>
  <si>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</si>
  <si>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</si>
  <si>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</si>
  <si>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</si>
  <si>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</si>
  <si>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</si>
  <si>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</si>
  <si>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</si>
  <si>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</si>
  <si>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</si>
  <si>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</si>
  <si>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</si>
  <si>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</si>
  <si>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</si>
  <si>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</si>
  <si>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</si>
  <si>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</si>
  <si>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</si>
  <si>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</si>
  <si>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</si>
  <si>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</si>
  <si>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</si>
  <si>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</si>
  <si>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</si>
  <si>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</si>
  <si>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</si>
  <si>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</si>
  <si>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</si>
  <si>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</si>
  <si>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</si>
  <si>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</si>
  <si>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</si>
  <si>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</si>
  <si>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</si>
  <si>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</si>
  <si>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</si>
  <si>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</si>
  <si>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</si>
  <si>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</si>
  <si>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</si>
  <si>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</si>
  <si>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</si>
  <si>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</si>
  <si>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</si>
  <si>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</si>
  <si>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</si>
  <si>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</si>
  <si>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</si>
  <si>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</si>
  <si>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</si>
  <si>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</si>
  <si>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</si>
  <si>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</si>
  <si>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</si>
  <si>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</si>
  <si>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</si>
  <si>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</si>
  <si>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</si>
  <si>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</si>
  <si>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</si>
  <si>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</si>
  <si>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</si>
  <si>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</si>
  <si>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</si>
  <si>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</si>
  <si>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</si>
  <si>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</si>
  <si>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</si>
  <si>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</si>
  <si>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</si>
  <si>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</si>
  <si>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</si>
  <si>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</si>
  <si>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</si>
  <si>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</si>
  <si>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</si>
  <si>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</si>
  <si>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</si>
  <si>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</si>
  <si>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</si>
  <si>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</si>
  <si>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</si>
  <si>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</si>
  <si>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</si>
  <si>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</si>
  <si>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</si>
  <si>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</si>
  <si>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</si>
  <si>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</si>
  <si>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</si>
  <si>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</si>
  <si>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</si>
  <si>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</si>
  <si>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</si>
  <si>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</si>
  <si>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</si>
  <si>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</si>
  <si>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</si>
  <si>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</si>
  <si>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</si>
  <si>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</si>
  <si>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</si>
  <si>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</si>
  <si>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</si>
  <si>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</si>
  <si>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</si>
  <si>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</si>
  <si>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</si>
  <si>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</si>
  <si>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</si>
  <si>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</si>
  <si>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</si>
  <si>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</si>
  <si>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</si>
  <si>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</si>
  <si>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</si>
  <si>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</si>
  <si>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</si>
  <si>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</si>
  <si>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</si>
  <si>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</si>
  <si>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</si>
  <si>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</si>
  <si>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</si>
  <si>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</si>
  <si>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</si>
  <si>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</si>
  <si>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</si>
  <si>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</si>
  <si>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</si>
  <si>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</si>
  <si>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</si>
  <si>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</si>
  <si>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</si>
  <si>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</si>
  <si>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</si>
  <si>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</si>
  <si>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</si>
  <si>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</si>
  <si>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</si>
  <si>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</si>
  <si>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</si>
  <si>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</si>
  <si>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</si>
  <si>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</si>
  <si>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</si>
  <si>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</si>
  <si>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</si>
  <si>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</si>
  <si>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</si>
  <si>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</si>
  <si>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</si>
  <si>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</si>
  <si>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</si>
  <si>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</si>
  <si>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</si>
  <si>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</si>
  <si>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</si>
  <si>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</si>
  <si>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</si>
  <si>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</si>
  <si>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</si>
  <si>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</si>
  <si>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</si>
  <si>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</si>
  <si>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</si>
  <si>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</si>
  <si>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</si>
  <si>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</si>
  <si>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</si>
  <si>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</si>
  <si>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</si>
  <si>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</si>
  <si>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</si>
  <si>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</si>
  <si>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</si>
  <si>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</si>
  <si>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</si>
  <si>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</si>
  <si>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</si>
  <si>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</si>
  <si>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</si>
  <si>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</si>
  <si>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</si>
  <si>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</si>
  <si>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</si>
  <si>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</si>
  <si>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</si>
  <si>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</si>
  <si>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</si>
  <si>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</si>
  <si>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</si>
  <si>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</si>
  <si>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</si>
  <si>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</si>
  <si>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</si>
  <si>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</si>
  <si>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</si>
  <si>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</si>
  <si>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</si>
  <si>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</si>
  <si>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</si>
  <si>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</si>
  <si>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</si>
  <si>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</si>
  <si>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</si>
  <si>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</si>
  <si>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</si>
  <si>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</si>
  <si>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</si>
  <si>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</si>
  <si>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</si>
  <si>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</si>
  <si>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</si>
  <si>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</si>
  <si>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</si>
  <si>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</si>
  <si>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</si>
  <si>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</si>
  <si>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</si>
  <si>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</si>
  <si>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</si>
  <si>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</si>
  <si>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</si>
  <si>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</si>
  <si>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</si>
  <si>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</si>
  <si>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</si>
  <si>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</si>
  <si>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</si>
  <si>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</si>
  <si>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</si>
  <si>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</si>
  <si>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</si>
  <si>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</si>
  <si>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</si>
  <si>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</si>
  <si>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</si>
  <si>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</si>
  <si>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</si>
  <si>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</si>
  <si>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</si>
  <si>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</si>
  <si>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</si>
  <si>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</si>
  <si>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</si>
  <si>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</si>
  <si>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</si>
  <si>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</si>
  <si>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</si>
  <si>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</si>
  <si>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</si>
  <si>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</si>
  <si>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</si>
  <si>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</si>
  <si>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</si>
  <si>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</si>
  <si>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</si>
  <si>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</si>
  <si>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</si>
  <si>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</si>
  <si>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</si>
  <si>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</si>
  <si>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</si>
  <si>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</si>
  <si>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</si>
  <si>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</si>
  <si>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</si>
  <si>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</si>
  <si>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</si>
  <si>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</si>
  <si>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</si>
  <si>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</si>
  <si>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</si>
  <si>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</si>
  <si>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</si>
  <si>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</si>
  <si>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</si>
  <si>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</si>
  <si>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</si>
  <si>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</si>
  <si>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</si>
  <si>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</si>
  <si>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</si>
  <si>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</si>
  <si>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</si>
  <si>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</si>
  <si>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</si>
  <si>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</si>
  <si>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</si>
  <si>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</si>
  <si>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</si>
  <si>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</si>
  <si>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</si>
  <si>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</si>
  <si>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</si>
  <si>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</si>
  <si>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</si>
  <si>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</si>
  <si>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</si>
  <si>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</si>
  <si>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</si>
  <si>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</si>
  <si>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</si>
  <si>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</si>
  <si>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</si>
  <si>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</si>
  <si>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</si>
  <si>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</si>
  <si>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</si>
  <si>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</si>
  <si>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</si>
  <si>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</si>
  <si>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</si>
  <si>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</si>
  <si>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</si>
  <si>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</si>
  <si>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</si>
  <si>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</si>
  <si>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</si>
  <si>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</si>
  <si>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</si>
  <si>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</si>
  <si>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</si>
  <si>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</si>
  <si>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</si>
  <si>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</si>
  <si>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</si>
  <si>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</si>
  <si>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</si>
  <si>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</si>
  <si>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</si>
  <si>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</si>
  <si>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</si>
  <si>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</si>
  <si>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</si>
  <si>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</si>
  <si>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</si>
  <si>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</si>
  <si>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</si>
  <si>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</si>
  <si>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</si>
  <si>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</si>
  <si>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</si>
  <si>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</si>
  <si>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</si>
  <si>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</si>
  <si>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</si>
  <si>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</si>
  <si>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</si>
  <si>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</si>
  <si>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</si>
  <si>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</si>
  <si>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</si>
  <si>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</si>
  <si>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</si>
  <si>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</si>
  <si>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</si>
  <si>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</si>
  <si>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</si>
  <si>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</si>
  <si>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</si>
  <si>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</si>
  <si>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</si>
  <si>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</si>
  <si>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</si>
  <si>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</si>
  <si>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</si>
  <si>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</si>
  <si>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</si>
  <si>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</si>
  <si>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</si>
  <si>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</si>
  <si>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</si>
  <si>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</si>
  <si>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</si>
  <si>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</si>
  <si>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</si>
  <si>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</si>
  <si>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</si>
  <si>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</si>
  <si>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</si>
  <si>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</si>
  <si>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</si>
  <si>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</si>
  <si>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</si>
  <si>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</si>
  <si>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</si>
  <si>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</si>
  <si>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</si>
  <si>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</si>
  <si>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</si>
  <si>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</si>
  <si>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</si>
  <si>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</si>
  <si>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</si>
  <si>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</si>
  <si>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</si>
  <si>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</si>
  <si>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</si>
  <si>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</si>
  <si>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</si>
  <si>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</si>
  <si>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</si>
  <si>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</si>
  <si>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</si>
  <si>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</si>
  <si>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</si>
  <si>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</si>
  <si>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</si>
  <si>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</si>
  <si>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</si>
  <si>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</si>
  <si>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</si>
  <si>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</si>
  <si>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</si>
  <si>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</si>
  <si>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</si>
  <si>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</si>
  <si>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</si>
  <si>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</si>
  <si>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</si>
  <si>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</si>
  <si>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</si>
  <si>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</si>
  <si>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</si>
  <si>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</si>
  <si>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</si>
  <si>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</si>
  <si>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</si>
  <si>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</si>
  <si>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</si>
  <si>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</si>
  <si>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</si>
  <si>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</si>
  <si>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</si>
  <si>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</si>
  <si>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</si>
  <si>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</si>
  <si>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</si>
  <si>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</si>
  <si>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</si>
  <si>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</si>
  <si>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</si>
  <si>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</si>
  <si>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</si>
  <si>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</si>
  <si>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</si>
  <si>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</si>
  <si>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</si>
  <si>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</si>
  <si>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</si>
  <si>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</si>
  <si>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</si>
  <si>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</si>
  <si>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</si>
  <si>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</si>
  <si>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</si>
  <si>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</si>
  <si>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</si>
  <si>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</si>
  <si>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</si>
  <si>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</si>
  <si>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</si>
  <si>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</si>
  <si>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</si>
  <si>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</si>
  <si>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</si>
  <si>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</si>
  <si>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</si>
  <si>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</si>
  <si>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</si>
  <si>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</si>
  <si>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</si>
  <si>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</si>
  <si>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</si>
  <si>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</si>
  <si>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</si>
  <si>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</si>
  <si>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</si>
  <si>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</si>
  <si>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</si>
  <si>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</si>
  <si>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</si>
  <si>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</si>
  <si>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</si>
  <si>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</si>
  <si>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</si>
  <si>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</si>
  <si>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</si>
  <si>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</si>
  <si>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</si>
  <si>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</si>
  <si>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</si>
  <si>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</si>
  <si>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</si>
  <si>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</si>
  <si>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</si>
  <si>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</si>
  <si>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</si>
  <si>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</si>
  <si>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</si>
  <si>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</si>
  <si>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</si>
  <si>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</si>
  <si>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</si>
  <si>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</si>
  <si>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</si>
  <si>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</si>
  <si>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</si>
  <si>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</si>
  <si>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</si>
  <si>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</si>
  <si>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</si>
  <si>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</si>
  <si>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</si>
  <si>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</si>
  <si>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</si>
  <si>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</si>
  <si>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</si>
  <si>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</si>
  <si>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</si>
  <si>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</si>
  <si>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</si>
  <si>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</si>
  <si>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</si>
  <si>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</si>
  <si>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</si>
  <si>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</si>
  <si>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</si>
  <si>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</si>
  <si>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</si>
  <si>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</si>
  <si>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</si>
  <si>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</si>
  <si>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</si>
  <si>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</si>
  <si>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</si>
  <si>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</si>
  <si>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</si>
  <si>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</si>
  <si>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</si>
  <si>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</si>
  <si>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</si>
  <si>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</si>
  <si>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</si>
  <si>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</si>
  <si>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</si>
  <si>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</si>
  <si>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</si>
  <si>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</si>
  <si>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</si>
  <si>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</si>
  <si>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</si>
  <si>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</si>
  <si>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</si>
  <si>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</si>
  <si>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</si>
  <si>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</si>
  <si>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</si>
  <si>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</si>
  <si>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</si>
  <si>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</si>
  <si>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</si>
  <si>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</si>
  <si>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</si>
  <si>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</si>
  <si>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</si>
  <si>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</si>
  <si>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</si>
  <si>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</si>
  <si>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</si>
  <si>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</si>
  <si>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</si>
  <si>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</si>
  <si>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</si>
  <si>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</si>
  <si>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</si>
  <si>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</si>
  <si>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</si>
  <si>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</si>
  <si>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</si>
  <si>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</si>
  <si>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</si>
  <si>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</si>
  <si>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</si>
  <si>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</si>
  <si>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</si>
  <si>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</si>
  <si>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</si>
  <si>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</si>
  <si>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</si>
  <si>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</si>
  <si>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</si>
  <si>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</si>
  <si>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</si>
  <si>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</si>
  <si>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</si>
  <si>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</si>
  <si>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</si>
  <si>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</si>
  <si>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</si>
  <si>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</si>
  <si>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</si>
  <si>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</si>
  <si>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</si>
  <si>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</si>
  <si>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</si>
  <si>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</si>
  <si>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</si>
  <si>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</si>
  <si>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</si>
  <si>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</si>
  <si>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</si>
  <si>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</si>
  <si>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</si>
  <si>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</si>
  <si>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</si>
  <si>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</si>
  <si>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</si>
  <si>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</si>
  <si>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</si>
  <si>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</si>
  <si>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</si>
  <si>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</si>
  <si>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</si>
  <si>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</si>
  <si>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</si>
  <si>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</si>
  <si>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</si>
  <si>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</si>
  <si>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</si>
  <si>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</si>
  <si>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</si>
  <si>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</si>
  <si>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</si>
  <si>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</si>
  <si>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</si>
  <si>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</si>
  <si>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</si>
  <si>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</si>
  <si>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</si>
  <si>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</si>
  <si>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</si>
  <si>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</si>
  <si>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</si>
  <si>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</si>
  <si>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</si>
  <si>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</si>
  <si>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</si>
  <si>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</si>
  <si>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</si>
  <si>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</si>
  <si>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</si>
  <si>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</si>
  <si>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</si>
  <si>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</si>
  <si>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</si>
  <si>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</si>
  <si>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</si>
  <si>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</si>
  <si>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</si>
  <si>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</si>
  <si>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</si>
  <si>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</si>
  <si>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</si>
  <si>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</si>
  <si>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</si>
  <si>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</si>
  <si>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</si>
  <si>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</si>
  <si>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</si>
  <si>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</si>
  <si>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</si>
  <si>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</si>
  <si>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</si>
  <si>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</si>
  <si>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</si>
  <si>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</si>
  <si>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</si>
  <si>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</si>
  <si>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</si>
  <si>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</si>
  <si>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</si>
  <si>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</si>
  <si>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</si>
  <si>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</si>
  <si>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</si>
  <si>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</si>
  <si>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</si>
  <si>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</si>
  <si>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</si>
  <si>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</si>
  <si>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</si>
  <si>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</si>
  <si>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</si>
  <si>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</si>
  <si>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</si>
  <si>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</si>
  <si>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</si>
  <si>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</si>
  <si>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</si>
  <si>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</si>
  <si>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</si>
  <si>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</si>
  <si>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</si>
  <si>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</si>
  <si>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</si>
  <si>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</si>
  <si>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</si>
  <si>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</si>
  <si>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</si>
  <si>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</si>
  <si>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</si>
  <si>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</si>
  <si>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</si>
  <si>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</si>
  <si>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</si>
  <si>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</si>
  <si>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</si>
  <si>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</si>
  <si>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</si>
  <si>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</si>
  <si>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</si>
  <si>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</si>
  <si>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</si>
  <si>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</si>
  <si>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</si>
  <si>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</si>
  <si>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</si>
  <si>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</si>
  <si>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</si>
  <si>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</si>
  <si>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</si>
  <si>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</si>
  <si>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</si>
  <si>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</si>
  <si>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</si>
  <si>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</si>
  <si>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</si>
  <si>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</si>
  <si>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</si>
  <si>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</si>
  <si>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</si>
  <si>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</si>
  <si>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</si>
  <si>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</si>
  <si>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</si>
  <si>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</si>
  <si>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</si>
  <si>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</si>
  <si>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</si>
  <si>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</si>
  <si>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</si>
  <si>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</si>
  <si>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</si>
  <si>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</si>
  <si>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</si>
  <si>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</si>
  <si>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</si>
  <si>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</si>
  <si>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</si>
  <si>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</si>
  <si>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</si>
  <si>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</si>
  <si>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</si>
  <si>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</si>
  <si>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</si>
  <si>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</si>
  <si>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</si>
  <si>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</si>
  <si>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</si>
  <si>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</si>
  <si>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</si>
  <si>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</si>
  <si>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</si>
  <si>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</si>
  <si>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</si>
  <si>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</si>
  <si>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</si>
  <si>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</si>
  <si>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</si>
  <si>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</si>
  <si>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</si>
  <si>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</si>
  <si>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</si>
  <si>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</si>
  <si>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</si>
  <si>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</si>
  <si>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</si>
  <si>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</si>
  <si>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</si>
  <si>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</si>
  <si>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</si>
  <si>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</si>
  <si>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</si>
  <si>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</si>
  <si>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</si>
  <si>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</si>
  <si>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</si>
  <si>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</si>
  <si>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</si>
  <si>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</si>
  <si>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</si>
  <si>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</si>
  <si>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</si>
  <si>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</si>
  <si>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</si>
  <si>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</si>
  <si>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</si>
  <si>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</si>
  <si>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</si>
  <si>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</si>
  <si>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</si>
  <si>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</si>
  <si>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</si>
  <si>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</si>
  <si>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</si>
  <si>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</si>
  <si>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</si>
  <si>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</si>
  <si>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</si>
  <si>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</si>
  <si>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</si>
  <si>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</si>
  <si>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</si>
  <si>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</si>
  <si>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</si>
  <si>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</si>
  <si>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</si>
  <si>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</si>
  <si>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</si>
  <si>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</si>
  <si>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</si>
  <si>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</si>
  <si>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</si>
  <si>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</si>
  <si>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</si>
  <si>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</si>
  <si>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</si>
  <si>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</si>
  <si>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</si>
  <si>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</si>
  <si>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</si>
  <si>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</si>
  <si>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TT-20251006-00681</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</si>
  <si>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</si>
  <si>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</si>
  <si>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</si>
  <si>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</si>
  <si>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</si>
  <si>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</si>
  <si>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</si>
  <si>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</si>
  <si>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</si>
  <si>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</si>
  <si>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</si>
  <si>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</si>
  <si>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at site checking</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</si>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</sst>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3" totalsRowShown="0" headerRowDxfId="64" dataDxfId="63" headerRowBorderDxfId="61" tableBorderDxfId="62">
  <autoFilter ref="A1:L12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5" sqref="H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273.34580231481232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45936.294228240738</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45936.294228240738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45936.294228240738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45936.294228240738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45936.294228240738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45936.294228240738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45936.294228240738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45936.294228240738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45936.294228240738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45936.294228240738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45936.294228240738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45936.294228240738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45936.294228240738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45936.294228240738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45936.294228240738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45936.294228240738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45936.294228240738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45936.294228240738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45936.294228240738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45936.294228240738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45936.294228240738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45936.294228240738</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244.64244583332766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129.56714490740706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111.29439027777698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0.86210995370493038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0.47177430555893807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45936.294228009261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45936.294228009261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45936.294228009261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45936.294228009261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45936.294228009261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45936.294228009261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45936.294228009261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45936.294228009261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45936.294228009261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45936.294228009261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45936.294228009261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45936.294228009261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45936.294228009261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45936.294228009261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45936.294228009261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45936.294228009261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45936.294228009261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45936.294228009261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45936.294228009261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45936.294228009261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45936.294228009261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45936.294228009261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45936.294228009261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45936.294228009261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45936.294228009261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45936.294228009261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45936.294228009261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45936.294228009261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45936.294228009261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45936.294228009261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45936.294228009261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45936.294228009261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45936.294228009261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45936.294228009261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45936.294228009261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45936.294228009261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45936.294228009261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45936.294228009261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45936.294228009261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45936.294228009261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45936.294228009261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45936.294228009261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45936.294228009261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45936.294228009261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45936.294228009261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45936.294228009261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45936.294228009261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45936.294228009261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45936.294228009261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45936.294228009261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45936.294228009261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45936.294228009261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45936.294228009261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45936.294228009261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45936.294228009261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45936.294228009261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45936.294228009261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45936.294228009261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45936.294228009261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45936.294228009261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45936.294228009261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45936.294228009261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45936.294228009261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45936.294228009261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45936.294228009261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45936.294228009261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45936.294228009261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45936.294228009261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45936.294228009261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45936.294228009261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45936.294228009261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45936.294228009261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45936.294228009261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45936.294228009261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45936.294228009261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45936.294228009261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45936.294228009261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45936.294228009261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45936.294228009261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45936.294228009261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45936.294228009261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45936.294228009261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45936.294228009261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45936.294228009261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45936.294228009261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45936.294228009261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45936.294228009261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45936.294228009261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45936.294228009261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45936.294228009261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45936.294228009261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45936.294228009261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45936.294228009261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45936.294228009261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45936.294228009261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45936.294228009261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45936.294228009261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45936.294228009261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45936.294228009261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45936.294228009261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45936.294228009261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45936.294228009261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45936.294228009261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45936.294228009261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45936.294228009261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45936.294228009261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45936.294228009261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45936.294228009261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45936.294228009261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45936.294228009261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45936.294228009261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45936.294228009261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45936.294228009261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45936.294228009261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45936.294228009261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45936.294228009261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45936.294228009261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45936.294228009261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45936.294228009261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45936.294228009261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45936.294228009261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45936.294228009261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45936.294228009261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45936.294228009261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45936.294228009261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45936.294228009261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45936.294228009261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45936.294228009261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45936.294228009261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45936.294228009261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45936.294228009261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45936.294228009261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45936.294228009261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45936.294228009261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45936.294228009261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45936.294228009261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45936.294228009261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45936.294228009261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45936.294228009261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45936.294228009261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45936.294228009261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45936.294228009261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45936.294228009261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45936.294228009261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45936.294228009261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45936.294228009261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45936.294228009261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45936.294228009261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45936.294228009261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45936.294228009261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45936.294228009261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45936.294228009261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45936.294228009261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45936.294228009261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45936.294228009261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45936.294228009261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45936.294228009261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45936.294228009261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45936.294228009261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45936.294228009261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45936.294228009261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45936.294228009261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45936.294228009261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45936.294228009261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45936.294228009261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45936.294228009261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45936.294228009261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45936.294228009261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45936.294228009261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45936.294228009261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45936.294228009261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45936.294228009261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45936.294228009261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45936.294228009261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45936.294228009261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45936.294228009261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45936.294228009261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45936.294228009261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45936.294228009261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45936.294228009261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45936.294228009261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45936.294228009261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45936.294228009261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45936.294228009261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45936.294228009261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45936.294228009261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45936.294228009261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45936.294228009261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45936.294228009261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45936.294228009261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45936.294228009261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45936.294228009261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45936.294228009261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45936.294228009261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45936.294228009261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45936.294228009261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45936.294228009261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45936.294228009261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45936.294228009261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45936.294228009261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45936.294228009261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45936.294228009261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45936.294228009261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45936.294228009261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45936.294228009261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45936.294228009261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45936.294228009261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45936.294228009261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45936.294228009261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45936.294228009261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45936.294228009261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45936.294228009261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45936.294228009261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45936.294228009261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45936.294228009261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45936.294228009261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45936.294228009261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45936.294228009261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45936.294228009261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45936.294228009261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45936.294228009261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45936.294228009261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45936.294228009261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45936.294228009261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45936.294228009261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45936.294228009261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45936.294228009261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45936.294228009261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45936.294228009261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45936.294228009261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45936.294228009261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45936.294228009261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45936.294228009261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45936.294228009261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45936.294228009261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45936.294228009261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45936.294228009261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45936.294228009261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45936.294228009261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45936.294228009261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45936.294228009261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45936.294228009261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45936.294228009261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45936.294228009261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45936.294228009261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45936.294228009261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45936.294228009261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45936.294228009261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45936.294228009261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45936.294228009261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45936.294228009261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45936.294228009261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45936.294228009261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45936.294228009261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45936.294228009261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45936.294228009261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45936.294228009261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45936.294228009261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45936.294228009261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45936.294228009261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45936.294228009261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45936.294228009261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45936.294228009261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45936.294228009261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45936.294228009261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9" t="s">
        <v>15044</v>
      </c>
      <c r="E2" s="18" t="s">
        <v>38964</v>
      </c>
      <c r="F2" s="20"/>
      <c r="G2" s="21">
        <f t="shared" ref="G2:G46" ca="1" si="0">IFERROR(NOW()-F2,"-")</f>
        <v>45936.294228240738</v>
      </c>
      <c r="H2" s="22">
        <v>45936.281990740739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45936.294228240738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45936.294228240738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45936.294228240738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45936.294228240738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45936.294228240738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45936.294228240738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45936.294228240738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45936.294228240738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45936.294228240738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45936.294228240738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45936.294228240738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45936.294228240738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45936.294228240738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45936.294228240738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45936.294228240738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45936.294228240738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45936.294228240738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45936.294228240738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45936.294228240738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45936.294228240738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45936.294228240738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45936.294228240738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45936.294228240738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45936.294228240738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45936.294228240738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45936.294228240738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45936.294228240738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45936.294228240738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45936.294228240738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45936.294228240738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45936.294228240738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45936.294228240738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45936.294228240738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45936.294228240738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45936.294228240738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45936.294228240738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45936.294228240738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45936.294228240738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45936.294228240738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45936.294228240738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45936.294228240738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45936.294228240738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45936.294228240738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45936.294228240738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ref="G47:G110" ca="1" si="1">IFERROR(NOW()-F47,"-")</f>
        <v>45936.294228240738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45936.294228240738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45936.294228240738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45936.294228240738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45936.294228240738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45936.294228240738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45936.294228240738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45936.294228240738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45936.294228240738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45936.294228240738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45936.294228240738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45936.294228240738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45936.294228240738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45936.294228240738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45936.294228240738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45936.294228240738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45936.294228240738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45936.294228240738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45936.294228240738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45936.294228240738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45936.294228240738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45936.294228240738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45936.294228240738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45936.294228240738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45936.294228240738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45936.294228240738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45936.294228240738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45936.294228240738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45936.294228240738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45936.294228240738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45936.294228240738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45936.294228240738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45936.294228240738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45936.294228240738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45936.294228240738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45936.294228240738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45936.294228240738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45936.294228240738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45936.294228240738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45936.294228240738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45936.294228240738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45936.294228240738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45936.294228240738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45936.294228240738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45936.294228240738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45936.294228240738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45936.294228240738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45936.294228240738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45936.294228240738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45936.294228240738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45936.294228240738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45936.294228240738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45936.294228240738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45936.294228240738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45936.294228240738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45936.294228240738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45936.294228240738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45936.294228240738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45936.294228240738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45936.294228240738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45936.294228240738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45936.294228240738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45936.294228240738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45936.294228240738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ref="G111:G174" ca="1" si="2">IFERROR(NOW()-F111,"-")</f>
        <v>45936.294228240738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45936.294228240738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45936.294228240738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45936.294228240738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45936.294228240738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45936.294228240738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45936.294228240738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45936.294228240738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45936.294228240738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45936.294228240738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45936.294228240738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45936.294228240738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45936.294228240738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45936.294228240738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45936.294228240738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45936.294228240738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45936.294228240738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45936.294228240738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45936.294228240738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45936.294228240738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45936.294228240738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45936.294228240738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45936.294228240738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45936.294228240738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45936.294228240738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45936.294228240738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45936.294228240738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45936.294228240738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45936.294228240738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45936.294228240738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45936.294228240738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45936.294228240738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45936.294228240738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45936.294228240738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45936.294228240738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45936.294228240738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45936.294228240738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45936.294228240738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45936.294228240738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45936.294228240738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45936.294228240738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45936.294228240738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45936.294228240738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45936.294228240738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45936.294228240738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45936.294228240738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45936.294228240738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45936.294228240738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45936.294228240738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45936.294228240738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45936.294228240738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45936.294228240738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45936.294228240738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45936.294228240738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45936.294228240738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45936.294228240738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45936.294228240738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45936.294228240738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45936.294228240738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45936.294228240738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45936.294228240738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45936.294228240738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45936.294228240738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45936.294228240738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ref="G175:G238" ca="1" si="3">IFERROR(NOW()-F175,"-")</f>
        <v>45936.294228240738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45936.294228240738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45936.294228240738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45936.294228240738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45936.294228240738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45936.294228240738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45936.294228240738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45936.294228240738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45936.294228240738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45936.294228240738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45936.294228240738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45936.294228240738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45936.294228240738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45936.294228240738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45936.294228240738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45936.294228240738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45936.294228240738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45936.294228240738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45936.294228240738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45936.294228240738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45936.294228240738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45936.294228240738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45936.294228240738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45936.294228240738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45936.294228240738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45936.294228240738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45936.294228240738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45936.294228240738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45936.294228240738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45936.294228240738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45936.294228240738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45936.294228240738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45936.294228240738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45936.294228240738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45936.294228240738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45936.294228240738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45936.294228240738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45936.294228240738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45936.294228240738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45936.294228240738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45936.294228240738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45936.294228240738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45936.294228240738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45936.294228240738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45936.294228240738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45936.294228240738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45936.294228240738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45936.294228240738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45936.294228240738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45936.294228240738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45936.294228240738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45936.294228240738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45936.294228240738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45936.294228240738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45936.294228240738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45936.294228240738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45936.294228240738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45936.294228240738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45936.294228240738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45936.294228240738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45936.294228240738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45936.294228240738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45936.294228240738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45936.294228240738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ref="G239:G302" ca="1" si="4">IFERROR(NOW()-F239,"-")</f>
        <v>45936.294228240738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45936.294228240738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45936.294228240738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45936.294228240738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45936.294228240738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45936.294228240738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45936.294228240738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45936.294228240738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45936.294228240738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45936.294228240738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45936.294228240738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45936.294228240738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45936.294228240738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45936.294228240738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45936.294228240738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45936.294228240738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45936.294228240738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45936.294228240738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45936.294228240738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45936.294228240738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45936.294228240738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45936.294228240738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45936.294228240738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45936.294228240738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45936.294228240738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45936.294228240738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45936.294228240738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45936.294228240738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45936.294228240738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45936.294228240738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45936.294228240738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45936.294228240738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45936.294228240738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45936.294228240738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45936.294228240738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45936.294228240738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45936.294228240738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45936.294228240738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45936.294228240738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45936.294228240738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45936.294228240738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45936.294228240738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45936.294228240738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45936.294228240738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45936.294228240738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45936.294228240738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45936.294228240738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45936.294228240738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45936.294228240738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45936.294228240738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45936.294228240738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45936.294228240738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45936.294228240738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45936.294228240738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45936.294228240738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45936.294228240738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45936.294228240738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45936.294228240738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45936.294228240738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45936.294228240738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45936.294228240738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45936.294228240738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45936.294228240738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45936.294228240738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ref="G303:G366" ca="1" si="5">IFERROR(NOW()-F303,"-")</f>
        <v>45936.294228240738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45936.294228240738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45936.294228240738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45936.294228240738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45936.294228240738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45936.294228240738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45936.294228240738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45936.294228240738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45936.294228240738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45936.294228240738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45936.294228240738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45936.294228240738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45936.294228240738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45936.294228240738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45936.294228240738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45936.294228240738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45936.294228240738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45936.294228240738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45936.294228240738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45936.294228240738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45936.294228240738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45936.294228240738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45936.294228240738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45936.294228240738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45936.294228240738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45936.294228240738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45936.294228240738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45936.294228240738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45936.294228240738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45936.294228240738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45936.294228240738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45936.294228240738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45936.294228240738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45936.294228240738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45936.294228240738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45936.294228240738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45936.294228240738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45936.294228240738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45936.294228240738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45936.294228240738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45936.294228240738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45936.294228240738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45936.294228240738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45936.294228240738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45936.294228240738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45936.294228240738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45936.294228240738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45936.294228240738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45936.294228240738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45936.294228240738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45936.294228240738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45936.294228240738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45936.294228240738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45936.294228240738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45936.294228240738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45936.294228240738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45936.294228240738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45936.294228240738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45936.294228240738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45936.294228240738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45936.294228240738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45936.294228240738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45936.294228240738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45936.294228240738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ref="G367:G430" ca="1" si="6">IFERROR(NOW()-F367,"-")</f>
        <v>45936.294228240738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45936.294228240738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45936.294228240738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45936.294228240738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45936.294228240738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45936.294228240738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45936.294228240738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45936.294228240738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45936.294228240738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45936.294228240738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45936.294228240738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45936.294228240738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45936.294228240738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45936.294228240738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45936.294228240738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45936.294228240738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45936.294228240738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45936.294228240738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45936.294228240738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45936.294228240738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45936.294228240738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45936.294228240738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45936.294228240738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45936.294228240738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45936.294228240738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45936.294228240738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45936.294228240738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45936.294228240738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45936.294228240738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45936.294228240738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45936.294228240738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45936.294228240738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45936.294228240738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45936.294228240738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45936.294228240738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45936.294228240738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45936.294228240738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45936.294228240738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45936.294228240738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45936.294228240738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45936.294228240738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45936.294228240738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45936.294228240738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45936.294228240738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45936.294228240738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45936.294228240738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45936.294228240738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45936.294228240738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45936.294228240738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45936.294228240738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45936.294228240738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45936.294228240738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45936.294228240738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45936.294228240738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45936.294228240738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45936.294228240738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45936.294228240738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45936.294228240738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45936.294228240738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45936.294228240738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45936.294228240738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45936.294228240738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45936.294228240738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45936.294228240738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ref="G431:G494" ca="1" si="7">IFERROR(NOW()-F431,"-")</f>
        <v>45936.294228240738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45936.294228240738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45936.294228240738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45936.294228240738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45936.294228240738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45936.294228240738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45936.294228240738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45936.294228240738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45936.294228240738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45936.294228240738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45936.294228240738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45936.294228240738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45936.294228240738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45936.294228240738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45936.294228240738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45936.294228240738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45936.294228240738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45936.294228240738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45936.294228240738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45936.294228240738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45936.294228240738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45936.294228240738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45936.294228240738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45936.294228240738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45936.294228240738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45936.294228240738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45936.294228240738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45936.294228240738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45936.294228240738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45936.294228240738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45936.294228240738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45936.294228240738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45936.294228240738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45936.294228240738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45936.294228240738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45936.294228240738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45936.294228240738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45936.294228240738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45936.294228240738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45936.294228240738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45936.294228240738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45936.294228240738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45936.294228240738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45936.294228240738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45936.294228240738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45936.294228240738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45936.294228240738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45936.294228240738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45936.294228240738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45936.294228240738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45936.294228240738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45936.294228240738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45936.294228240738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45936.294228240738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45936.294228240738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45936.294228240738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45936.294228240738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45936.294228240738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45936.294228240738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45936.294228240738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45936.294228240738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45936.294228240738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45936.294228240738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45936.294228240738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ref="G495:G558" ca="1" si="8">IFERROR(NOW()-F495,"-")</f>
        <v>45936.294228240738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45936.294228240738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45936.294228240738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45936.294228240738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45936.294228240738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45936.294228240738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45936.294228240738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45936.294228240738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45936.294228240738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45936.294228240738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45936.294228240738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45936.294228240738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45936.294228240738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45936.294228240738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45936.294228240738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45936.294228240738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45936.294228240738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45936.294228240738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45936.294228240738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45936.294228240738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45936.294228240738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45936.294228240738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45936.294228240738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45936.294228240738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45936.294228240738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45936.294228240738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45936.294228240738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45936.294228240738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45936.294228240738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45936.294228240738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45936.294228240738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45936.294228240738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45936.294228240738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45936.294228240738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45936.294228240738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45936.294228240738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45936.294228240738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45936.294228240738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45936.294228240738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45936.294228240738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45936.294228240738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45936.294228240738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45936.294228240738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45936.294228240738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45936.294228240738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45936.294228240738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45936.294228240738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45936.294228240738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45936.294228240738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45936.294228240738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45936.294228240738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45936.294228240738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45936.294228240738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45936.294228240738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45936.294228240738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45936.294228240738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45936.294228240738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45936.294228240738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45936.294228240738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45936.294228240738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45936.294228240738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45936.294228240738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45936.294228240738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45936.294228240738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ref="G559:G622" ca="1" si="9">IFERROR(NOW()-F559,"-")</f>
        <v>45936.294228240738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45936.294228240738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45936.294228240738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45936.294228240738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45936.294228240738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45936.294228240738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45936.294228240738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45936.294228240738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45936.294228240738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45936.294228240738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45936.294228240738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45936.294228240738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45936.294228240738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45936.294228240738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45936.294228240738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45936.294228240738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45936.294228240738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45936.294228240738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45936.294228240738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45936.294228240738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45936.294228240738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45936.294228240738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45936.294228240738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45936.294228240738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45936.294228240738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45936.294228240738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45936.294228240738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45936.294228240738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45936.294228240738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45936.294228240738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45936.294228240738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45936.294228240738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45936.294228240738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45936.294228240738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45936.294228240738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45936.294228240738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45936.294228240738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45936.294228240738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45936.294228240738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45936.294228240738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45936.294228240738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45936.294228240738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45936.294228240738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45936.294228240738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45936.294228240738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45936.294228240738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45936.294228240738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45936.294228240738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45936.294228240738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45936.294228240738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45936.294228240738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45936.294228240738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45936.294228240738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45936.294228240738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45936.294228240738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45936.294228240738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45936.294228240738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45936.294228240738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45936.294228240738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45936.294228240738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45936.294228240738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45936.294228240738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45936.294228240738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45936.294228240738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ref="G623:G686" ca="1" si="10">IFERROR(NOW()-F623,"-")</f>
        <v>45936.294228240738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45936.294228240738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45936.294228240738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45936.294228240738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45936.294228240738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45936.294228240738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45936.294228240738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45936.294228240738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45936.294228240738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45936.294228240738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45936.294228240738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45936.294228240738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45936.294228240738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45936.294228240738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45936.294228240738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45936.294228240738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45936.294228240738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45936.294228240738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45936.294228240738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45936.294228240738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45936.294228240738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45936.294228240738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45936.294228240738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45936.294228240738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45936.294228240738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45936.294228240738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45936.294228240738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45936.294228240738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45936.294228240738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45936.294228240738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45936.294228240738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45936.294228240738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45936.294228240738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45936.294228240738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45936.294228240738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45936.294228240738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45936.294228240738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45936.294228240738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45936.294228240738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45936.294228240738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45936.294228240738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45936.294228240738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45936.294228240738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45936.294228240738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45936.294228240738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45936.294228240738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45936.294228240738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45936.294228240738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45936.294228240738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45936.294228240738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45936.294228240738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45936.294228240738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45936.294228240738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45936.294228240738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45936.294228240738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45936.294228240738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45936.294228240738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45936.294228240738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45936.294228240738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45936.294228240738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45936.294228240738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45936.294228240738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45936.294228240738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45936.294228240738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ref="G687:G750" ca="1" si="11">IFERROR(NOW()-F687,"-")</f>
        <v>45936.294228240738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45936.294228240738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45936.294228240738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45936.294228240738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45936.294228240738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45936.294228240738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45936.294228240738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45936.294228240738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45936.294228240738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45936.294228240738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45936.294228240738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45936.294228240738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45936.294228240738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45936.294228240738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45936.294228240738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45936.294228240738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45936.294228240738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45936.294228240738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45936.294228240738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45936.294228240738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45936.294228240738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45936.294228240738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45936.294228240738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45936.294228240738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45936.294228240738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45936.294228240738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45936.294228240738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45936.294228240738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45936.294228240738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45936.294228240738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45936.294228240738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45936.294228240738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45936.294228240738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45936.294228240738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45936.294228240738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45936.294228240738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45936.294228240738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45936.294228240738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45936.294228240738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45936.294228240738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45936.294228240738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45936.294228240738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45936.294228240738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45936.294228240738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45936.294228240738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45936.294228240738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45936.294228240738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45936.294228240738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45936.294228240738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45936.294228240738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45936.294228240738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45936.294228240738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45936.294228240738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45936.294228240738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45936.294228240738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45936.294228240738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45936.294228240738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45936.294228240738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45936.294228240738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45936.294228240738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45936.294228240738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45936.294228240738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45936.294228240738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45936.294228240738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ref="G751:G814" ca="1" si="12">IFERROR(NOW()-F751,"-")</f>
        <v>45936.294228240738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45936.294228240738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45936.294228240738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45936.294228240738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45936.294228240738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45936.294228240738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45936.294228240738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45936.294228240738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45936.294228240738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45936.294228240738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45936.294228240738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45936.294228240738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45936.294228240738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45936.294228240738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45936.294228240738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45936.294228240738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45936.294228240738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45936.294228240738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45936.294228240738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45936.294228240738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45936.294228240738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45936.294228240738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45936.294228240738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45936.294228240738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45936.294228240738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45936.294228240738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45936.294228240738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45936.294228240738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45936.294228240738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45936.294228240738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45936.294228240738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45936.294228240738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45936.294228240738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45936.294228240738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45936.294228240738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45936.294228240738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45936.294228240738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45936.294228240738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45936.294228240738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45936.294228240738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45936.294228240738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45936.294228240738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45936.294228240738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45936.294228240738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45936.294228240738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45936.294228240738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45936.294228240738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45936.294228240738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45936.294228240738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45936.294228240738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45936.294228240738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45936.294228240738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45936.294228240738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45936.294228240738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45936.294228240738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45936.294228240738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45936.294228240738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45936.294228240738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45936.294228240738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45936.294228240738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45936.294228240738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45936.294228240738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45936.294228240738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45936.294228240738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ref="G815:G878" ca="1" si="13">IFERROR(NOW()-F815,"-")</f>
        <v>45936.294228240738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45936.294228240738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45936.294228240738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45936.294228240738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45936.294228240738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45936.294228240738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45936.294228240738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45936.294228240738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45936.294228240738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45936.294228240738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45936.294228240738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45936.294228240738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45936.294228240738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45936.294228240738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45936.294228240738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45936.294228240738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45936.294228240738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45936.294228240738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45936.294228240738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45936.294228240738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45936.294228240738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45936.294228240738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45936.294228240738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45936.294228240738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45936.294228240738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45936.294228240738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45936.294228240738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45936.294228240738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45936.294228240738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45936.294228240738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45936.294228240738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45936.294228240738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45936.294228240738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45936.294228240738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45936.294228240738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45936.294228240738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45936.294228240738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45936.294228240738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45936.294228240738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45936.294228240738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45936.294228240738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45936.294228240738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45936.294228240738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45936.294228240738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45936.294228240738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45936.294228240738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45936.294228240738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45936.294228240738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45936.294228240738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45936.294228240738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45936.294228240738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45936.294228240738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45936.294228240738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45936.294228240738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45936.294228240738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45936.294228240738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45936.294228240738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45936.294228240738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45936.294228240738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45936.294228240738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45936.294228240738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45936.294228240738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45936.294228240738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45936.294228240738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ref="G879:G942" ca="1" si="14">IFERROR(NOW()-F879,"-")</f>
        <v>45936.294228240738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45936.294228240738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45936.294228240738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45936.294228240738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45936.294228240738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45936.294228240738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45936.294228240738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45936.294228240738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45936.294228240738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45936.294228240738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45936.294228240738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45936.294228240738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45936.294228240738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45936.294228240738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45936.294228240738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45936.294228240738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45936.294228240738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45936.294228240738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45936.294228240738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45936.294228240738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45936.294228240738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45936.294228240738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45936.294228240738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45936.294228240738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45936.294228240738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45936.294228240738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45936.294228240738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45936.294228240738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45936.294228240738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45936.294228240738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45936.294228240738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45936.294228240738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45936.294228240738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45936.294228240738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45936.294228240738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45936.294228240738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45936.294228240738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45936.294228240738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45936.294228240738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45936.294228240738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45936.294228240738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45936.294228240738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45936.294228240738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45936.294228240738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45936.294228240738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45936.294228240738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45936.294228240738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45936.294228240738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45936.294228240738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45936.294228240738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45936.294228240738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45936.294228240738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45936.294228240738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45936.294228240738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45936.294228240738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45936.294228240738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45936.294228240738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45936.294228240738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45936.294228240738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45936.294228240738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45936.294228240738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45936.294228240738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45936.294228240738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45936.294228240738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ref="G943:G1006" ca="1" si="15">IFERROR(NOW()-F943,"-")</f>
        <v>45936.294228240738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45936.294228240738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45936.294228240738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45936.294228240738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45936.294228240738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45936.294228240738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45936.294228240738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45936.294228240738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45936.294228240738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45936.294228240738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45936.294228240738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45936.294228240738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45936.294228240738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45936.294228240738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45936.294228240738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45936.294228240738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45936.294228240738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45936.294228240738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45936.294228240738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45936.294228240738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45936.294228240738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45936.294228240738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45936.294228240738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45936.294228240738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45936.294228240738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45936.294228240738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45936.294228240738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45936.294228240738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45936.294228240738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45936.294228240738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45936.294228240738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45936.294228240738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45936.294228240738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45936.294228240738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45936.294228240738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45936.294228240738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45936.294228240738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45936.294228240738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45936.294228240738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45936.294228240738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45936.294228240738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45936.294228240738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45936.294228240738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45936.294228240738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45936.294228240738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45936.294228240738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45936.294228240738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45936.294228240738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45936.294228240738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45936.294228240738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45936.294228240738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45936.294228240738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45936.294228240738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45936.294228240738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45936.294228240738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45936.294228240738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45936.294228240738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45936.294228240738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45936.294228240738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45936.294228240738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45936.294228240738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45936.294228240738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45936.294228240738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45936.294228240738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ref="G1007:G1070" ca="1" si="16">IFERROR(NOW()-F1007,"-")</f>
        <v>45936.294228240738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45936.294228240738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45936.294228240738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45936.294228240738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45936.294228240738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45936.294228240738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45936.294228240738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45936.294228240738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45936.294228240738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45936.294228240738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45936.294228240738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45936.294228240738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45936.294228240738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45936.294228240738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45936.294228240738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45936.294228240738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45936.294228240738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45936.294228240738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45936.294228240738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45936.294228240738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45936.294228240738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45936.294228240738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45936.294228240738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45936.294228240738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45936.294228240738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45936.294228240738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45936.294228240738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45936.294228240738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45936.294228240738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45936.294228240738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45936.294228240738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45936.294228240738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45936.294228240738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45936.294228240738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45936.294228240738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45936.294228240738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45936.294228240738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45936.294228240738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45936.294228240738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45936.294228240738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45936.294228240738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45936.294228240738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45936.294228240738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45936.294228240738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45936.294228240738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45936.294228240738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45936.294228240738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45936.294228240738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45936.294228240738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45936.294228240738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45936.294228240738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45936.294228240738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45936.294228240738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45936.294228240738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45936.294228240738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45936.294228240738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45936.294228240738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45936.294228240738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45936.294228240738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45936.294228240738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45936.294228240738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45936.294228240738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45936.294228240738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45936.294228240738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ref="G1071:G1134" ca="1" si="17">IFERROR(NOW()-F1071,"-")</f>
        <v>45936.294228240738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45936.294228240738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45936.294228240738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45936.294228240738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45936.294228240738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45936.294228240738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45936.294228240738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45936.294228240738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45936.294228240738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45936.294228240738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45936.294228240738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45936.294228240738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45936.294228240738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45936.294228240738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45936.294228240738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45936.294228240738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45936.294228240738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45936.294228240738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45936.294228240738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45936.294228240738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45936.294228240738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45936.294228240738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45936.294228240738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45936.294228240738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45936.294228240738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45936.294228240738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45936.294228240738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45936.294228240738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45936.294228240738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45936.294228240738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45936.294228240738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45936.294228240738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45936.294228240738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45936.294228240738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45936.294228240738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45936.294228240738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45936.294228240738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45936.294228240738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45936.294228240738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45936.294228240738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45936.294228240738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45936.294228240738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45936.294228240738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45936.294228240738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45936.294228240738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45936.294228240738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45936.294228240738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45936.294228240738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45936.294228240738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45936.294228240738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45936.294228240738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45936.294228240738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45936.294228240738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45936.294228240738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45936.294228240738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45936.294228240738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45936.294228240738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45936.294228240738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45936.294228240738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45936.294228240738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45936.294228240738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45936.294228240738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45936.294228240738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45936.294228240738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ref="G1135:G1198" ca="1" si="18">IFERROR(NOW()-F1135,"-")</f>
        <v>45936.294228240738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45936.294228240738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45936.294228240738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45936.294228240738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45936.294228240738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45936.294228240738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45936.294228240738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45936.294228240738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45936.294228240738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45936.294228240738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45936.294228240738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45936.294228240738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45936.294228240738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45936.294228240738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45936.294228240738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45936.294228240738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45936.294228240738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45936.294228240738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45936.294228240738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45936.294228240738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45936.294228240738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45936.294228240738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45936.294228240738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45936.294228240738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45936.294228240738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45936.294228240738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45936.294228240738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45936.294228240738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45936.294228240738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45936.294228240738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45936.294228240738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45936.294228240738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45936.294228240738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45936.294228240738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45936.294228240738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45936.294228240738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45936.294228240738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45936.294228240738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45936.294228240738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45936.294228240738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45936.294228240738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45936.294228240738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45936.294228240738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45936.294228240738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45936.294228240738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45936.294228240738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45936.294228240738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45936.294228240738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45936.294228240738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45936.294228240738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45936.294228240738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45936.294228240738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45936.294228240738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45936.294228240738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45936.294228240738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45936.294228240738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45936.294228240738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45936.294228240738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45936.294228240738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45936.294228240738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45936.294228240738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45936.294228240738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45936.294228240738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45936.294228240738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ref="G1199:G1213" ca="1" si="19">IFERROR(NOW()-F1199,"-")</f>
        <v>45936.294228240738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45936.294228240738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45936.294228240738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45936.294228240738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45936.294228240738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45936.294228240738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45936.294228240738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45936.294228240738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45936.294228240738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45936.294228240738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45936.294228240738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45936.294228240738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45936.294228240738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45936.294228240738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45936.294228240738</v>
      </c>
      <c r="H1213" s="22"/>
      <c r="I1213" s="19" t="str">
        <f>IFERROR(VLOOKUP(D1213,DB!A:F,6,0),"")</f>
        <v/>
      </c>
      <c r="J1213" s="18" t="str">
        <f>IFERROR(VLOOKUP(D1213,DB!A:G,7,0),"")</f>
        <v/>
      </c>
      <c r="K1213" s="50"/>
      <c r="L1213" s="23" t="str">
        <f>IFERROR(VLOOKUP(D1213,DB!A:I,9,0),"")</f>
        <v/>
      </c>
    </row>
  </sheetData>
  <dataValidations count="2">
    <dataValidation allowBlank="1" showInputMessage="1" showErrorMessage="1" sqref="E1" xr:uid="{5914219A-CB83-432D-936A-CC0CB6F3982A}"/>
    <dataValidation type="list" allowBlank="1" showInputMessage="1" showErrorMessage="1" sqref="E2:E12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232.81351064814226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1.1372835648144246</v>
      </c>
      <c r="H3" s="113">
        <v>45935.07104166667</v>
      </c>
      <c r="I3" s="110" t="str">
        <f>IFERROR(VLOOKUP(D3,DB!A:F,6,0),"")</f>
        <v>Generator-SG</v>
      </c>
      <c r="J3" s="110" t="str">
        <f>IFERROR(VLOOKUP(D3,DB!A:G,7,0),"")</f>
        <v>Good</v>
      </c>
      <c r="K3" s="115" t="s">
        <v>39061</v>
      </c>
      <c r="L3" s="107" t="str">
        <f>IFERROR(VLOOKUP(D3,DB!A:I,9,0),"")</f>
        <v>Latis</v>
      </c>
    </row>
    <row r="4" spans="1:16" ht="15" customHeight="1">
      <c r="A4" s="142" t="s">
        <v>39062</v>
      </c>
      <c r="B4" s="143" t="str">
        <f>IFERROR(VLOOKUP(D4,DB!A:K,11,0),"")</f>
        <v>R4</v>
      </c>
      <c r="C4" s="144">
        <v>2</v>
      </c>
      <c r="D4" s="145" t="s">
        <v>24086</v>
      </c>
      <c r="E4" s="146" t="s">
        <v>38964</v>
      </c>
      <c r="F4" s="147">
        <v>45936.2</v>
      </c>
      <c r="G4" s="148">
        <f ca="1">IFERROR(NOW()-F4,"")</f>
        <v>9.4228009264043067E-2</v>
      </c>
      <c r="H4" s="147">
        <v>45936.191527777781</v>
      </c>
      <c r="I4" s="143" t="str">
        <f>IFERROR(VLOOKUP(D4,DB!A:F,6,0),"")</f>
        <v>SCECO</v>
      </c>
      <c r="J4" s="143" t="str">
        <f>IFERROR(VLOOKUP(D4,DB!A:G,7,0),"")</f>
        <v>Dead</v>
      </c>
      <c r="K4" s="150" t="s">
        <v>39063</v>
      </c>
      <c r="L4" s="151" t="str">
        <f>IFERROR(VLOOKUP(D4,DB!A:I,9,0),"")</f>
        <v>Latis</v>
      </c>
    </row>
    <row r="5" spans="1:16" ht="15" customHeight="1">
      <c r="A5" s="142"/>
      <c r="B5" s="143" t="str">
        <f>IFERROR(VLOOKUP(D5,DB!A:K,11,0),"")</f>
        <v/>
      </c>
      <c r="C5" s="144"/>
      <c r="D5" s="145"/>
      <c r="E5" s="146"/>
      <c r="F5" s="147"/>
      <c r="G5" s="148">
        <f ca="1">IFERROR(NOW()-F5,"")</f>
        <v>45936.294228009261</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45936.294228009261</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45936.294228009261</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45936.294228009261</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45936.294228009261</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45936.294228009261</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45936.294228009261</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45936.294228009261</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45936.294228009261</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45936.294228009261</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45936.294228009261</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45936.294228009261</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45936.294228009261</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45936.294228009261</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45936.294228009261</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45936.294228009261</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45936.294228009261</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45936.294228009261</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45936.294228009261</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45936.294228009261</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45936.294228009261</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45936.294228009261</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45936.294228009261</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45936.294228009261</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45936.294228009261</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45936.294228009261</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45936.294228009261</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45936.294228009261</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45936.294228009261</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45936.294228009261</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45936.294228009261</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45936.294228009261</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45936.294228009261</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45936.294228009261</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45936.294228009261</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45936.294228009261</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45936.294228009261</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45936.294228009261</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45936.294228009261</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45936.294228009261</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45936.294228009261</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45936.294228009261</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45936.294228009261</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45936.294228009261</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45936.294228009261</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45936.294228009261</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45936.294228009261</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45936.294228009261</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45936.294228009261</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45936.294228009261</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45936.294228009261</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45936.294228009261</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45936.294228009261</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45936.294228009261</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45936.294228009261</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45936.294228009261</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45936.294228009261</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45936.294228009261</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45936.294228009261</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45936.294228009261</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45936.294228009261</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45936.294228009261</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45936.294228009261</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45936.294228009261</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45936.294228009261</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45936.294228009261</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45936.294228009261</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45936.294228009261</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45936.294228009261</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45936.294228009261</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45936.294228009261</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45936.294228009261</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45936.294228009261</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45936.294228009261</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45936.294228009261</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45936.294228009261</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45936.294228009261</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45936.294228009261</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45936.294228009261</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45936.294228009261</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45936.294228009261</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45936.294228009261</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45936.294228009261</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45936.294228009261</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45936.294228009261</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45936.294228009261</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45936.294228009261</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45936.294228009261</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45936.294228009261</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45936.294228009261</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45936.294228009261</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45936.294228009261</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45936.294228009261</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45936.294228009261</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45936.294228009261</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45936.294228009261</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45936.294228009261</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45936.294228009261</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45936.294228009261</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45936.294228009261</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45936.294228009261</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45936.294228009261</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45936.294228009261</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45936.294228009261</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45936.294228009261</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45936.294228009261</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45936.294228009261</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45936.294228009261</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45936.294228009261</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45936.294228009261</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45936.294228009261</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45936.294228009261</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45936.294228009261</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45936.294228009261</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45936.294228009261</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45936.294228009261</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45936.294228009261</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45936.294228009261</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45936.294228009261</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45936.294228009261</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45936.294228009261</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45936.294228009261</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45936.294228009261</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45936.294228009261</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45936.294228009261</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45936.294228009261</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45936.294228009261</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45936.294228009261</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45936.294228009261</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45936.294228009261</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45936.294228009261</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45936.294228009261</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45936.294228009261</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45936.294228009261</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45936.294228009261</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45936.294228009261</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45936.294228009261</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45936.294228009261</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45936.294228009261</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45936.294228009261</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45936.294228009261</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45936.294228009261</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45936.294228009261</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45936.294228009261</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45936.294228009261</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45936.294228009261</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45936.294228009261</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45936.294228009261</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45936.294228009261</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45936.294228009261</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45936.294228009261</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45936.294228009261</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45936.294228009261</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45936.294228009261</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45936.294228009261</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45936.294228009261</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45936.294228009261</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45936.294228009261</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45936.294228009261</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45936.294228009261</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45936.294228009261</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45936.294228009261</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45936.294228009261</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45936.294228009261</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45936.294228009261</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45936.294228009261</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45936.294228009261</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45936.294228009261</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45936.294228009261</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45936.294228009261</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45936.294228009261</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45936.294228009261</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45936.294228009261</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45936.294228009261</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45936.294228009261</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45936.294228009261</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45936.294228009261</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45936.294228009261</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45936.294228009261</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45936.294228009261</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45936.294228009261</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45936.294228009261</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45936.294228009261</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45936.294228009261</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45936.294228009261</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45936.294228009261</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45936.294228009261</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45936.294228009261</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45936.294228009261</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45936.294228009261</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45936.294228009261</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45936.294228009261</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45936.294228009261</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45936.294228009261</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45936.294228009261</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45936.294228009261</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45936.294228009261</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45936.294228009261</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45936.294228009261</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45936.294228009261</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45936.294228009261</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45936.294228009261</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45936.294228009261</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45936.294228009261</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45936.294228009261</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45936.294228009261</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45936.294228009261</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45936.294228009261</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45936.294228009261</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45936.294228009261</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45936.294228009261</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45936.294228009261</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45936.294228009261</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45936.294228009261</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45936.294228009261</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45936.294228009261</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45936.294228009261</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45936.294228009261</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45936.294228009261</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45936.294228009261</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45936.294228009261</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45936.294228009261</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45936.294228009261</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45936.294228009261</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45936.294228009261</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45936.294228009261</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45936.294228009261</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45936.294228009261</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45936.294228009261</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45936.294228009261</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45936.294228009261</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45936.294228009261</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45936.294228009261</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45936.294228009261</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45936.294228009261</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45936.294228009261</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45936.294228009261</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45936.294228009261</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45936.294228009261</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45936.294228009261</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45936.294228009261</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45936.294228009261</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45936.294228009261</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45936.294228009261</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45936.294228009261</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45936.294228009261</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45936.294228009261</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45936.294228009261</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45936.294228009261</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45936.294228009261</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45936.294228009261</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45936.294228009261</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45936.294228009261</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45936.294228009261</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45936.294228009261</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45936.294228009261</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45936.294228009261</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45936.294228009261</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45936.294228009261</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45936.294228009261</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45936.294228009261</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45936.294228009261</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45936.294228009261</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45936.294228009261</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45936.294228009261</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45936.294228009261</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45936.294228009261</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45936.294228009261</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45936.294228009261</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45936.294228009261</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45936.294228009261</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45936.294228009261</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45936.294228009261</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45936.294228009261</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45936.294228009261</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45936.294228009261</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45936.294228009261</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45936.294228009261</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45936.294228009261</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45936.294228009261</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45936.294228009261</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45936.294228009261</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45936.294228009261</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45936.294228009261</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45936.294228009261</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45936.294228009261</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45936.294228009261</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45936.294228009261</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45936.294228009261</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45936.294228009261</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45936.294228009261</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45936.294228009261</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45936.294228009261</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45936.294228009261</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45936.294228009261</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45936.294228009261</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45936.294228009261</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45936.294228009261</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45936.294228009261</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45936.294228009261</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45936.294228009261</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45936.294228009261</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45936.294228009261</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45936.294228009261</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45936.294228009261</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45936.294228009261</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45936.294228009261</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45936.294228009261</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45936.294228009261</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45936.294228009261</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45936.294228009261</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45936.294228009261</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45936.294228009261</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45936.294228009261</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45936.294228009261</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45936.294228009261</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45936.294228009261</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45936.294228009261</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45936.294228009261</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45936.294228009261</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45936.294228009261</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45936.294228009261</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45936.294228009261</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45936.294228009261</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45936.294228009261</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45936.294228009261</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45936.294228009261</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45936.294228009261</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45936.294228009261</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45936.294228009261</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45936.294228009261</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45936.294228009261</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45936.294228009261</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45936.294228009261</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45936.294228009261</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45936.294228009261</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45936.294228009261</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45936.294228009261</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45936.294228009261</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45936.294228009261</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45936.294228009261</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45936.294228009261</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45936.294228009261</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45936.294228009261</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45936.294228009261</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45936.294228009261</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45936.294228009261</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45936.294228009261</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45936.294228009261</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45936.294228009261</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45936.294228009261</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45936.294228009261</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45936.294228009261</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45936.294228009261</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45936.294228009261</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45936.294228009261</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45936.294228009261</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45936.294228009261</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45936.294228009261</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45936.294228009261</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45936.294228009261</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45936.294228009261</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45936.294228009261</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45936.294228009261</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45936.294228009261</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45936.294228009261</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45936.294228009261</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45936.294228009261</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45936.294228009261</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45936.294228009261</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45936.294228009261</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45936.294228009261</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45936.294228009261</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45936.294228009261</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45936.294228009261</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45936.294228009261</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45936.294228009261</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45936.294228009261</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45936.294228009261</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45936.294228009261</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45936.294228009261</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45936.294228009261</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45936.294228009261</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45936.294228009261</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45936.294228009261</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45936.294228009261</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45936.294228009261</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45936.294228009261</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45936.294228009261</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45936.294228009261</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45936.294228009261</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45936.294228009261</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45936.294228009261</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45936.294228009261</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45936.294228009261</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45936.294228009261</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45936.294228009261</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45936.294228009261</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45936.294228009261</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45936.294228009261</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45936.294228009261</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45936.294228009261</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45936.294228009261</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45936.294228009261</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45936.294228009261</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45936.294228009261</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45936.294228009261</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45936.294228009261</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45936.294228009261</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45936.294228009261</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45936.294228009261</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45936.294228009261</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45936.294228009261</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45936.294228009261</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45936.294228009261</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45936.294228009261</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45936.294228009261</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45936.294228009261</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45936.294228009261</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45936.294228009261</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45936.294228009261</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45936.294228009261</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45936.294228009261</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45936.294228009261</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45936.294228009261</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45936.294228009261</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45936.294228009261</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45936.294228009261</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45936.294228009261</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45936.294228009261</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45936.294228009261</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45936.294228009261</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45936.294228009261</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45936.294228009261</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45936.294228009261</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45936.294228009261</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45936.294228009261</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45936.294228009261</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45936.294228009261</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45936.294228009261</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45936.294228009261</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45936.294228009261</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45936.294228009261</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45936.294228009261</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45936.294228009261</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45936.294228009261</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45936.294228009261</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45936.294228009261</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45936.294228009261</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45936.294228009261</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45936.294228009261</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45936.294228009261</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45936.294228009261</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45936.294228009261</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45936.294228009261</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45936.294228009261</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45936.294228009261</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45936.294228009261</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45936.294228009261</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45936.294228009261</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45936.294228009261</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45936.294228009261</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45936.294228009261</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45936.294228009261</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45936.294228009261</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45936.294228009261</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45936.294228009261</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45936.294228009261</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45936.294228009261</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45936.294228009261</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45936.294228009261</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45936.294228009261</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45936.294228009261</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45936.294228009261</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45936.294228009261</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45936.294228009261</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45936.294228009261</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45936.294228009261</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45936.294228009261</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45936.294228009261</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45936.294228009261</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45936.294228009261</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45936.294228009261</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45936.294228009261</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45936.294228009261</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45936.294228009261</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45936.294228009261</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45936.294228009261</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45936.294228009261</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45936.294228009261</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45936.294228009261</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45936.294228009261</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45936.294228009261</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45936.294228009261</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45936.294228009261</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45936.294228009261</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7" sqref="A7:X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44.462168055550137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10.105350925921812</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0.3235222222210723</v>
      </c>
      <c r="H4" s="38">
        <v>45935.964918981481</v>
      </c>
      <c r="I4" s="37" t="str">
        <f>IFERROR(VLOOKUP(D4,DB!A:F,6,0),"")</f>
        <v>Generator-SG</v>
      </c>
      <c r="J4" s="37" t="str">
        <f>IFERROR(VLOOKUP(D4,DB!A:G,7,0),"")</f>
        <v>Dead</v>
      </c>
      <c r="K4" s="37" t="s">
        <v>39069</v>
      </c>
      <c r="L4" s="37" t="str">
        <f>IFERROR(VLOOKUP(D4,DB!A:I,9,0),"")</f>
        <v>Latis</v>
      </c>
      <c r="M4" s="136"/>
    </row>
    <row r="5" spans="1:13" ht="30.75">
      <c r="A5" s="37" t="s">
        <v>39070</v>
      </c>
      <c r="B5" s="37" t="str">
        <f>IFERROR(VLOOKUP(D5,DB!A:K,11,0),"")</f>
        <v>R5</v>
      </c>
      <c r="C5" s="37">
        <v>1</v>
      </c>
      <c r="D5" s="37" t="s">
        <v>35624</v>
      </c>
      <c r="E5" s="37" t="s">
        <v>38964</v>
      </c>
      <c r="F5" s="38">
        <v>45936.163530092592</v>
      </c>
      <c r="G5" s="39">
        <f ca="1">IFERROR(NOW()-F5,"-")</f>
        <v>0.13069814814662095</v>
      </c>
      <c r="H5" s="38">
        <v>45936.070914351854</v>
      </c>
      <c r="I5" s="37" t="str">
        <f>IFERROR(VLOOKUP(D5,DB!A:F,6,0),"")</f>
        <v>SCECO</v>
      </c>
      <c r="J5" s="37" t="str">
        <f>IFERROR(VLOOKUP(D5,DB!A:G,7,0),"")</f>
        <v>Dead</v>
      </c>
      <c r="K5" s="37" t="s">
        <v>39071</v>
      </c>
      <c r="L5" s="37" t="str">
        <f>IFERROR(VLOOKUP(D5,DB!A:I,9,0),"")</f>
        <v>Latis</v>
      </c>
      <c r="M5" s="136"/>
    </row>
    <row r="6" spans="1:13" ht="30.75">
      <c r="A6" s="92" t="s">
        <v>39072</v>
      </c>
      <c r="B6" s="92" t="str">
        <f>IFERROR(VLOOKUP(D6,DB!A:K,11,0),"")</f>
        <v>R5</v>
      </c>
      <c r="C6" s="92">
        <v>1</v>
      </c>
      <c r="D6" s="92" t="s">
        <v>32332</v>
      </c>
      <c r="E6" s="92" t="s">
        <v>38964</v>
      </c>
      <c r="F6" s="134">
        <v>45936.16474537037</v>
      </c>
      <c r="G6" s="135">
        <f ca="1">IFERROR(NOW()-F6,"-")</f>
        <v>0.1294828703685198</v>
      </c>
      <c r="H6" s="134">
        <v>45935.957835648151</v>
      </c>
      <c r="I6" s="92" t="str">
        <f>IFERROR(VLOOKUP(D6,DB!A:F,6,0),"")</f>
        <v>SCECO</v>
      </c>
      <c r="J6" s="92" t="str">
        <f>IFERROR(VLOOKUP(D6,DB!A:G,7,0),"")</f>
        <v>Dead+Weak</v>
      </c>
      <c r="K6" s="137" t="s">
        <v>39071</v>
      </c>
      <c r="L6" s="92" t="str">
        <f>IFERROR(VLOOKUP(D6,DB!A:I,9,0),"")</f>
        <v>Latis</v>
      </c>
      <c r="M6" s="136"/>
    </row>
    <row r="7" spans="1:13" ht="15">
      <c r="A7" s="37"/>
      <c r="B7" s="37" t="str">
        <f>IFERROR(VLOOKUP(D7,DB!A:K,11,0),"")</f>
        <v/>
      </c>
      <c r="C7" s="37"/>
      <c r="D7" s="37"/>
      <c r="E7" s="37"/>
      <c r="F7" s="38"/>
      <c r="G7" s="39">
        <f ca="1">IFERROR(NOW()-F7,"-")</f>
        <v>45936.294228240738</v>
      </c>
      <c r="H7" s="38"/>
      <c r="I7" s="37" t="str">
        <f>IFERROR(VLOOKUP(D7,DB!A:F,6,0),"")</f>
        <v/>
      </c>
      <c r="J7" s="37" t="str">
        <f>IFERROR(VLOOKUP(D7,DB!A:G,7,0),"")</f>
        <v/>
      </c>
      <c r="K7" s="37"/>
      <c r="L7" s="37" t="str">
        <f>IFERROR(VLOOKUP(D7,DB!A:I,9,0),"")</f>
        <v/>
      </c>
      <c r="M7" s="136"/>
    </row>
    <row r="8" spans="1:13" ht="15.75">
      <c r="A8" s="37"/>
      <c r="B8" s="37" t="str">
        <f>IFERROR(VLOOKUP(D8,DB!A:K,11,0),"")</f>
        <v/>
      </c>
      <c r="C8" s="37"/>
      <c r="D8" s="140"/>
      <c r="E8" s="37"/>
      <c r="F8" s="38"/>
      <c r="G8" s="39">
        <f ca="1">IFERROR(NOW()-F8,"-")</f>
        <v>45936.294228240738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45936.294228240738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45936.294228240738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45936.294228240738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45936.294228240738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45936.294228240738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45936.294228240738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45936.294228240738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45936.294228240738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45936.294228240738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45936.294228240738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45936.294228240738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45936.294228240738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45936.294228240738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45936.294228240738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45936.294228240738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45936.294228240738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45936.294228240738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45936.294228240738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45936.294228240738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45936.294228240738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45936.294228240738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45936.294228240738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45936.294228240738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45936.294228240738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45936.294228240738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45936.294228240738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45936.294228240738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45936.294228240738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45936.294228240738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45936.294228240738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45936.294228240738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45936.294228240738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45936.294228240738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45936.294228240738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45936.294228240738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45936.294228240738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45936.294228240738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45936.294228240738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45936.294228240738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45936.294228240738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45936.294228240738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45936.294228240738</v>
      </c>
      <c r="H50" s="38"/>
      <c r="I50" s="37" t="str">
        <f>IFERROR(VLOOKUP(D50,DB!A:F,6,0),"")</f>
        <v/>
      </c>
      <c r="J50" s="37" t="str">
        <f>IFERROR(VLOOKUP(D50,DB!A:G,7,0),"")</f>
        <v/>
      </c>
      <c r="K50" s="37"/>
      <c r="L50" s="37" t="str">
        <f>IFERROR(VLOOKUP(D50,DB!A:I,9,0),"")</f>
        <v/>
      </c>
      <c r="M50" s="136"/>
    </row>
    <row r="51" spans="1:13" ht="15">
      <c r="A51" s="92"/>
      <c r="B51" s="92" t="str">
        <f>IFERROR(VLOOKUP(D51,DB!A:K,11,0),"")</f>
        <v/>
      </c>
      <c r="C51" s="92"/>
      <c r="D51" s="92"/>
      <c r="E51" s="92"/>
      <c r="F51" s="134"/>
      <c r="G51" s="135">
        <f ca="1">IFERROR(NOW()-F51,"-")</f>
        <v>45936.294228240738</v>
      </c>
      <c r="H51" s="134"/>
      <c r="I51" s="92" t="str">
        <f>IFERROR(VLOOKUP(D51,DB!A:F,6,0),"")</f>
        <v/>
      </c>
      <c r="J51" s="92" t="str">
        <f>IFERROR(VLOOKUP(D51,DB!A:G,7,0),"")</f>
        <v/>
      </c>
      <c r="K51" s="92"/>
      <c r="L51" s="92" t="str">
        <f>IFERROR(VLOOKUP(D51,DB!A:I,9,0),"")</f>
        <v/>
      </c>
      <c r="M51" s="136"/>
    </row>
    <row r="52" spans="1:13" ht="15">
      <c r="A52" s="92"/>
      <c r="B52" s="92" t="str">
        <f>IFERROR(VLOOKUP(D52,DB!A:K,11,0),"")</f>
        <v/>
      </c>
      <c r="C52" s="92"/>
      <c r="D52" s="92"/>
      <c r="E52" s="92"/>
      <c r="F52" s="134"/>
      <c r="G52" s="135">
        <f ca="1">IFERROR(NOW()-F52,"-")</f>
        <v>45936.294228240738</v>
      </c>
      <c r="H52" s="134"/>
      <c r="I52" s="92" t="str">
        <f>IFERROR(VLOOKUP(D52,DB!A:F,6,0),"")</f>
        <v/>
      </c>
      <c r="J52" s="92" t="str">
        <f>IFERROR(VLOOKUP(D52,DB!A:G,7,0),"")</f>
        <v/>
      </c>
      <c r="K52" s="92"/>
      <c r="L52" s="92" t="str">
        <f>IFERROR(VLOOKUP(D52,DB!A:I,9,0),"")</f>
        <v/>
      </c>
    </row>
    <row r="53" spans="1:13" ht="15">
      <c r="A53" s="37"/>
      <c r="B53" s="37" t="str">
        <f>IFERROR(VLOOKUP(D53,DB!A:K,11,0),"")</f>
        <v/>
      </c>
      <c r="C53" s="37"/>
      <c r="D53" s="37"/>
      <c r="E53" s="37"/>
      <c r="F53" s="38"/>
      <c r="G53" s="39">
        <f ca="1">IFERROR(NOW()-F53,"-")</f>
        <v>45936.294228240738</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45936.294228240738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45936.294228240738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45936.294228240738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45936.294228240738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45936.294228240738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45936.294228240738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45936.294228240738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45936.294228240738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45936.294228240738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45936.294228240738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45936.294228240738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45936.294228240738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45936.294228240738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45936.294228240738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45936.294228240738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45936.294228240738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45936.294228240738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45936.294228240738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45936.294228240738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45936.294228240738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45936.294228240738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45936.294228240738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45936.294228240738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45936.294228240738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45936.294228240738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45936.294228240738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45936.294228240738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45936.294228240738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45936.294228240738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45936.294228240738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45936.294228240738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45936.294228240738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45936.294228240738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45936.294228240738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45936.294228240738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45936.294228240738</v>
      </c>
      <c r="H89" s="38"/>
      <c r="I89" s="37" t="str">
        <f>IFERROR(VLOOKUP(D89,DB!A:F,6,0),"")</f>
        <v/>
      </c>
      <c r="J89" s="37" t="str">
        <f>IFERROR(VLOOKUP(D89,DB!A:G,7,0),"")</f>
        <v/>
      </c>
      <c r="K89" s="37"/>
      <c r="L89" s="37" t="str">
        <f>IFERROR(VLOOKUP(D89,DB!A:I,9,0),"")</f>
        <v/>
      </c>
    </row>
    <row r="90" spans="1:12" ht="15">
      <c r="A90" s="92"/>
      <c r="B90" s="92" t="str">
        <f>IFERROR(VLOOKUP(D90,DB!A:K,11,0),"")</f>
        <v/>
      </c>
      <c r="C90" s="92"/>
      <c r="D90" s="92"/>
      <c r="E90" s="92"/>
      <c r="F90" s="134"/>
      <c r="G90" s="135">
        <f ca="1">IFERROR(NOW()-F90,"-")</f>
        <v>45936.294228240738</v>
      </c>
      <c r="H90" s="134"/>
      <c r="I90" s="92" t="str">
        <f>IFERROR(VLOOKUP(D90,DB!A:F,6,0),"")</f>
        <v/>
      </c>
      <c r="J90" s="92" t="str">
        <f>IFERROR(VLOOKUP(D90,DB!A:G,7,0),"")</f>
        <v/>
      </c>
      <c r="K90" s="92"/>
      <c r="L90" s="92" t="str">
        <f>IFERROR(VLOOKUP(D90,DB!A:I,9,0),"")</f>
        <v/>
      </c>
    </row>
    <row r="91" spans="1:12" ht="15">
      <c r="A91" s="37"/>
      <c r="B91" s="37" t="str">
        <f>IFERROR(VLOOKUP(D91,DB!A:K,11,0),"")</f>
        <v/>
      </c>
      <c r="C91" s="37"/>
      <c r="D91" s="37"/>
      <c r="E91" s="37"/>
      <c r="F91" s="38"/>
      <c r="G91" s="39">
        <f ca="1">IFERROR(NOW()-F91,"-")</f>
        <v>45936.294228240738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45936.294228240738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45936.294228240738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45936.294228240738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45936.294228240738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45936.294228240738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45936.294228240738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45936.294228240738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45936.294228240738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45936.294228240738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45936.294228240738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45936.294228240738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45936.294228240738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45936.294228240738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45936.294228240738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45936.294228240738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45936.294228240738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45936.294228240738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45936.294228240738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45936.294228240738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45936.294228240738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45936.294228240738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45936.294228240738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45936.294228240738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45936.294228240738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45936.294228240738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45936.294228240738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45936.294228240738</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45936.294228240738</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45936.294228240738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45936.294228240738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45936.294228240738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45936.294228240738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45936.294228240738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45936.294228240738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45936.294228240738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45936.294228240738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45936.294228240738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45936.294228240738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45936.294228240738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45936.294228240738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45936.294228240738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45936.294228240738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45936.294228240738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45936.294228240738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45936.294228240738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45936.294228240738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45936.294228240738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45936.294228240738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45936.294228240738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45936.294228240738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45936.294228240738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45936.294228240738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45936.294228240738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45936.294228240738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45936.294228240738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45936.294228240738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45936.294228240738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45936.294228240738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45936.294228240738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45936.294228240738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45936.294228240738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45936.294228240738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45936.294228240738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45936.294228240738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45936.294228240738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45936.294228240738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45936.294228240738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45936.294228240738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45936.294228240738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45936.294228240738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45936.294228240738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45936.294228240738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45936.294228240738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45936.294228240738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45936.294228240738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45936.294228240738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45936.294228240738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45936.294228240738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45936.294228240738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45936.294228240738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45936.294228240738</v>
      </c>
      <c r="H172" s="38"/>
      <c r="I172" s="37" t="str">
        <f>IFERROR(VLOOKUP(D172,DB!A:F,6,0),"")</f>
        <v/>
      </c>
      <c r="J172" s="37" t="str">
        <f>IFERROR(VLOOKUP(D172,DB!A:G,7,0),"")</f>
        <v/>
      </c>
      <c r="K172" s="37"/>
      <c r="L172" s="37" t="str">
        <f>IFERROR(VLOOKUP(D172,DB!A:I,9,0),"")</f>
        <v/>
      </c>
    </row>
    <row r="173" spans="1:12" ht="15">
      <c r="A173" s="92"/>
      <c r="B173" s="92" t="str">
        <f>IFERROR(VLOOKUP(D173,DB!A:K,11,0),"")</f>
        <v/>
      </c>
      <c r="C173" s="92"/>
      <c r="D173" s="92"/>
      <c r="E173" s="92"/>
      <c r="F173" s="134"/>
      <c r="G173" s="135">
        <f ca="1">IFERROR(NOW()-F173,"-")</f>
        <v>45936.294228240738</v>
      </c>
      <c r="H173" s="134"/>
      <c r="I173" s="92" t="str">
        <f>IFERROR(VLOOKUP(D173,DB!A:F,6,0),"")</f>
        <v/>
      </c>
      <c r="J173" s="92" t="str">
        <f>IFERROR(VLOOKUP(D173,DB!A:G,7,0),"")</f>
        <v/>
      </c>
      <c r="K173" s="92"/>
      <c r="L173" s="92" t="str">
        <f>IFERROR(VLOOKUP(D173,DB!A:I,9,0),"")</f>
        <v/>
      </c>
    </row>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3" ht="15"/>
    <row r="504" ht="15"/>
    <row r="505"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6" ht="15"/>
    <row r="827" ht="15"/>
    <row r="828" ht="15"/>
    <row r="832" ht="15"/>
    <row r="833" ht="15"/>
    <row r="843" ht="15"/>
    <row r="848" ht="15"/>
    <row r="859" ht="15"/>
    <row r="860" ht="15"/>
    <row r="867" ht="15"/>
    <row r="868" ht="15"/>
    <row r="872" ht="15"/>
    <row r="873" ht="15"/>
    <row r="874" ht="15"/>
    <row r="881" ht="15"/>
    <row r="882" ht="15"/>
    <row r="883" ht="15"/>
    <row r="884" ht="15"/>
    <row r="886" ht="15"/>
    <row r="887" ht="15"/>
    <row r="888" ht="15"/>
    <row r="891" ht="15"/>
    <row r="892" ht="15"/>
    <row r="893" ht="15"/>
    <row r="894" ht="15"/>
    <row r="896" ht="15"/>
    <row r="897" ht="15"/>
    <row r="898" ht="15"/>
    <row r="899" ht="15"/>
    <row r="900" ht="15"/>
    <row r="901" ht="15"/>
    <row r="903" ht="15"/>
    <row r="904" ht="15"/>
    <row r="906" ht="15"/>
    <row r="907" ht="15"/>
    <row r="909" ht="15"/>
    <row r="910" ht="15"/>
    <row r="911" ht="15"/>
    <row r="913" ht="15"/>
    <row r="914" ht="15"/>
    <row r="915" ht="15"/>
    <row r="916" ht="15"/>
    <row r="917" ht="15"/>
    <row r="921" ht="15"/>
    <row r="922" ht="15"/>
    <row r="923" ht="15"/>
    <row r="924" ht="15"/>
    <row r="927" ht="15"/>
    <row r="928" ht="15"/>
    <row r="931" ht="15"/>
    <row r="972" ht="15"/>
    <row r="973" ht="15"/>
    <row r="976" ht="15"/>
    <row r="977" ht="15"/>
    <row r="984" ht="15"/>
    <row r="985" ht="15"/>
    <row r="988" ht="15"/>
    <row r="990" ht="15"/>
    <row r="992" ht="15"/>
    <row r="993" ht="15"/>
    <row r="994" ht="15"/>
    <row r="997" ht="15"/>
    <row r="998" ht="15"/>
    <row r="1000" ht="15"/>
    <row r="1003" ht="15"/>
    <row r="1004" ht="15"/>
    <row r="1006" ht="15"/>
    <row r="1007" ht="15"/>
    <row r="1008" ht="15"/>
    <row r="1009" ht="15"/>
    <row r="1010" ht="15"/>
    <row r="1013" ht="15"/>
    <row r="1014" ht="15"/>
    <row r="1015" ht="15"/>
    <row r="1016" ht="15"/>
    <row r="1017" ht="15"/>
    <row r="1018" ht="15"/>
    <row r="1020" ht="15"/>
    <row r="1022" ht="15"/>
    <row r="1024" ht="15"/>
    <row r="1025" ht="15"/>
    <row r="1026" ht="15"/>
    <row r="1028" ht="15"/>
    <row r="1029" ht="15"/>
    <row r="1030" ht="15"/>
    <row r="1031" ht="15"/>
    <row r="1032" ht="15"/>
    <row r="1033" ht="15"/>
    <row r="1034" ht="15"/>
    <row r="1036" ht="15"/>
    <row r="1037" ht="15"/>
    <row r="1038" ht="15"/>
    <row r="1043" ht="15"/>
    <row r="1044" ht="15"/>
    <row r="1048" ht="15"/>
    <row r="1049" ht="15"/>
    <row r="1050" ht="15"/>
    <row r="1053" ht="15"/>
    <row r="1055" ht="15"/>
    <row r="1059" ht="15"/>
    <row r="1063" ht="15"/>
    <row r="1069" ht="15"/>
    <row r="1070" ht="15"/>
    <row r="1072" ht="15"/>
    <row r="1073" ht="15"/>
    <row r="1075" ht="15"/>
    <row r="1078" ht="15"/>
    <row r="1079" ht="15"/>
    <row r="1081" ht="15"/>
    <row r="1083" ht="15"/>
    <row r="1085" ht="15"/>
    <row r="1087" ht="15"/>
    <row r="1088" ht="15"/>
    <row r="1089" ht="15"/>
    <row r="1091" ht="15"/>
    <row r="1092" ht="15"/>
    <row r="1093" ht="15"/>
    <row r="1094" ht="15"/>
    <row r="1097" ht="15"/>
    <row r="1271" ht="15"/>
    <row r="1272" ht="15"/>
    <row r="1282" ht="15"/>
    <row r="1283" ht="15"/>
    <row r="1284" ht="15"/>
    <row r="1290" ht="15"/>
    <row r="1291" ht="15"/>
    <row r="1292" ht="15"/>
    <row r="1293" ht="15"/>
    <row r="1295" ht="15"/>
    <row r="1298" ht="15"/>
    <row r="1299" ht="15"/>
    <row r="1300" ht="15"/>
    <row r="1301" ht="15"/>
    <row r="1303" ht="15"/>
    <row r="1304" ht="15"/>
    <row r="1306" ht="15"/>
    <row r="1307" ht="15"/>
    <row r="1308" ht="15"/>
    <row r="1309" ht="15"/>
    <row r="1311" ht="15"/>
    <row r="1312" ht="15"/>
    <row r="1313" ht="15"/>
    <row r="1316" ht="15"/>
    <row r="1317" ht="15"/>
    <row r="1320" ht="15"/>
    <row r="1321" ht="15"/>
    <row r="1322" ht="15"/>
    <row r="1323" ht="15"/>
    <row r="1324" ht="15"/>
    <row r="1325" ht="15"/>
    <row r="1326" ht="15"/>
    <row r="1327" ht="15"/>
    <row r="1329" ht="15"/>
    <row r="1331" ht="15"/>
    <row r="1332" ht="15"/>
    <row r="1333" ht="15"/>
    <row r="1336" ht="15"/>
    <row r="1346" ht="15"/>
    <row r="1349" ht="15"/>
    <row r="1350" ht="15"/>
    <row r="1354" ht="15"/>
    <row r="1358" ht="15"/>
    <row r="1361" ht="15"/>
    <row r="1363" ht="15"/>
    <row r="1364" ht="15"/>
    <row r="1367" ht="15"/>
    <row r="1369" ht="15"/>
    <row r="1372" ht="15"/>
    <row r="1373" ht="15"/>
    <row r="1374" ht="15"/>
    <row r="1376" ht="15"/>
    <row r="1378" ht="15"/>
    <row r="1379" ht="15"/>
    <row r="1380" ht="15"/>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9.5213807870386518</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45936.294228240738</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2.4132557870398159</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1.3519826388874208</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2</v>
      </c>
      <c r="D6" s="120" t="s">
        <v>31933</v>
      </c>
      <c r="E6" s="123" t="s">
        <v>38964</v>
      </c>
      <c r="F6" s="124">
        <v>45936.26048611111</v>
      </c>
      <c r="G6" s="89">
        <f ca="1">IFERROR(NOW()-F6,"-")</f>
        <v>3.3742129628080875E-2</v>
      </c>
      <c r="H6" s="124">
        <v>45936.25377314815</v>
      </c>
      <c r="I6" s="120" t="str">
        <f>IFERROR(VLOOKUP(D6,DB!A:F,6,0),"")</f>
        <v>SCECO</v>
      </c>
      <c r="J6" s="120" t="str">
        <f>IFERROR(VLOOKUP(D6,DB!A:G,7,0),"")</f>
        <v>Dead</v>
      </c>
      <c r="K6" s="125" t="s">
        <v>39080</v>
      </c>
      <c r="L6" s="126" t="str">
        <f>IFERROR(VLOOKUP(D6,DB!A:I,9,0),"")</f>
        <v>Latis</v>
      </c>
    </row>
    <row r="7" spans="1:16383" ht="31.5" customHeight="1">
      <c r="A7" s="121" t="s">
        <v>39081</v>
      </c>
      <c r="B7" s="120" t="str">
        <f>IFERROR(VLOOKUP(D7,DB!A:K,11,0),"")</f>
        <v>R6</v>
      </c>
      <c r="C7" s="122">
        <v>3</v>
      </c>
      <c r="D7" s="120" t="s">
        <v>37240</v>
      </c>
      <c r="E7" s="123" t="s">
        <v>38964</v>
      </c>
      <c r="F7" s="124">
        <v>45936.274259259262</v>
      </c>
      <c r="G7" s="89">
        <f ca="1">IFERROR(NOW()-F7,"-")</f>
        <v>1.99689814762678E-2</v>
      </c>
      <c r="H7" s="124">
        <v>45936.265821759262</v>
      </c>
      <c r="I7" s="120" t="str">
        <f>IFERROR(VLOOKUP(D7,DB!A:F,6,0),"")</f>
        <v>SCECO</v>
      </c>
      <c r="J7" s="120"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45936.294228240738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45936.294228240738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45936.294228240738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45936.294228240738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45936.294228240738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45936.294228240738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45936.294228240738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45936.294228240738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45936.294228240738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45936.294228240738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45936.294228240738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45936.294228240738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45936.294228240738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45936.294228240738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45936.294228240738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45936.294228240738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45936.294228240738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45936.294228240738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45936.294228240738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45936.294228240738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45936.294228240738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45936.294228240738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45936.294228240738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45936.294228240738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45936.294228240738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45936.294228240738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45936.294228240738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45936.294228240738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45936.294228240738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45936.294228240738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45936.294228240738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45936.294228240738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45936.294228240738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45936.294228240738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45936.294228240738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45936.294228240738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45936.294228240738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45936.294228240738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45936.294228240738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45936.294228240738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45936.294228240738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45936.294228240738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45936.294228240738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45936.294228240738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45936.294228240738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45936.294228240738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45936.294228240738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45936.294228240738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45936.294228240738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45936.294228240738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45936.294228240738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45936.294228240738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45936.294228240738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45936.294228240738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45936.294228240738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45936.294228240738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45936.294228240738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45936.294228240738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45936.294228240738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45936.294228240738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45936.294228240738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45936.294228240738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45936.294228240738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45936.294228240738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45936.294228240738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45936.294228240738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45936.294228240738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45936.294228240738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45936.294228240738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45936.294228240738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45936.294228240738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45936.294228240738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45936.294228240738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45936.294228240738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45936.294228240738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45936.294228240738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45936.294228240738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45936.294228240738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45936.294228240738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45936.294228240738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45936.294228240738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45936.294228240738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45936.294228240738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45936.294228240738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45936.294228240738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45936.294228240738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45936.294228240738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45936.294228240738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45936.294228240738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45936.294228240738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45936.294228240738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45936.294228240738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45936.294228240738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45936.294228240738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45936.294228240738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45936.294228240738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45936.294228240738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45936.294228240738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45936.294228240738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45936.294228240738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45936.294228240738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45936.294228240738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45936.294228240738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45936.294228240738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45936.294228240738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45936.294228240738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45936.294228240738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45936.294228240738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45936.294228240738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45936.294228240738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45936.294228240738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45936.294228240738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45936.294228240738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45936.294228240738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45936.294228240738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45936.294228240738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45936.294228240738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45936.294228240738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45936.294228240738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45936.294228240738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45936.294228240738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45936.294228240738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45936.294228240738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45936.294228240738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45936.294228240738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45936.294228240738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45936.294228240738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45936.294228240738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45936.294228240738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45936.294228240738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45936.294228240738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45936.294228240738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45936.294228240738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45936.294228240738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45936.294228240738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45936.294228240738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45936.294228240738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45936.294228240738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45936.294228240738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45936.294228240738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45936.294228240738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45936.294228240738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45936.294228240738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45936.294228240738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45936.294228240738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45936.294228240738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45936.294228240738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45936.294228240738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45936.294228240738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45936.294228240738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45936.294228240738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45936.294228240738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45936.294228240738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45936.294228240738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45936.294228240738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45936.294228240738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45936.294228240738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45936.294228240738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45936.294228240738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45936.294228240738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45936.294228240738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45936.294228240738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45936.294228240738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45936.294228240738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45936.294228240738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45936.294228240738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45936.294228240738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45936.294228240738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45936.294228240738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45936.294228240738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45936.294228240738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45936.294228240738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45936.294228240738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45936.294228240738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45936.294228240738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45936.294228240738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45936.294228240738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45936.294228240738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45936.294228240738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45936.294228240738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45936.294228240738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45936.294228240738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45936.294228240738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45936.294228240738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45936.294228240738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45936.294228240738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45936.294228240738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45936.294228240738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45936.294228240738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45936.294228240738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45936.294228240738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45936.294228240738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45936.294228240738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45936.294228240738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45936.294228240738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45936.294228240738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45936.294228240738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45936.294228240738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45936.294228240738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45936.294228240738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45936.294228240738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45936.294228240738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45936.294228240738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45936.294228240738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45936.294228240738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45936.294228240738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45936.294228240738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45936.294228240738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45936.294228240738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45936.294228240738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45936.294228240738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45936.294228240738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45936.294228240738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45936.294228240738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45936.294228240738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45936.294228240738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45936.294228240738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45936.294228240738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45936.294228240738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45936.294228240738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45936.294228240738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45936.294228240738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45936.294228240738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45936.294228240738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45936.294228240738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45936.294228240738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45936.294228240738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45936.294228240738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45936.294228240738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45936.294228240738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45936.294228240738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45936.294228240738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45936.294228240738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45936.294228240738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45936.294228240738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45936.294228240738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45936.294228240738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45936.294228240738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45936.294228240738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45936.294228240738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45936.294228240738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45936.294228240738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45936.294228240738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45936.294228240738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45936.294228240738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45936.294228240738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45936.294228240738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45936.294228240738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45936.294228240738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45936.294228240738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45936.294228240738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45936.294228240738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45936.294228240738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45936.294228240738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45936.294228240738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45936.294228240738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45936.294228240738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45936.294228240738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45936.294228240738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45936.294228240738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45936.294228240738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45936.294228240738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45936.294228240738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45936.294228240738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45936.294228240738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45936.294228240738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45936.294228240738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45936.294228240738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45936.294228240738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45936.294228240738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45936.294228240738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45936.294228240738</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2025-10-06T04:04:02Z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