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81" documentId="13_ncr:1_{F6CB121F-512D-4AA6-A0C1-0FB36C537598}" xr6:coauthVersionLast="47" xr6:coauthVersionMax="47" xr10:uidLastSave="{E7BCEDF2-C51F-4F32-B6A6-C39DFD95FF54}"/>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<sst xmlns="http://schemas.openxmlformats.org/spreadsheetml/2006/main" count="178582" uniqueCount="39074">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</sst>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theme="1"/>
      <name val="Poppin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33"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4"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0" totalsRowShown="0" headerRowDxfId="157" dataDxfId="156" headerRowBorderDxfId="154" tableBorderDxfId="155" totalsRowBorderDxfId="153">
  <autoFilter ref="A1:CJ2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272.98198344907723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45935.930409375003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45935.930409375003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45935.930409375003</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45935.930409375003</v>
      </c>
      <c r="H6" s="68"/>
      <c r="I6" s="73" t="str">
        <f>IFERROR(VLOOKUP(D6,DB!A:F,6,0),"")</f>
        <v/>
      </c>
      <c r="J6" s="73" t="str">
        <f>IFERROR(VLOOKUP(D6,DB!A:G,7,0),"")</f>
        <v/>
      </c>
      <c r="K6" s="69"/>
      <c r="L6" s="70" t="str">
        <f>IFERROR(VLOOKUP(D6,DB!A:I,9,0),"")</f>
        <v/>
      </c>
    </row>
    <row r="7" spans="1:12" ht="15" customHeight="1">
      <c r="A7" s="143"/>
      <c r="B7" s="144" t="str">
        <f>IFERROR(VLOOKUP(D7,DB!A:K,11,0),"")</f>
        <v/>
      </c>
      <c r="C7" s="144"/>
      <c r="D7" s="144"/>
      <c r="E7" s="145"/>
      <c r="F7" s="146"/>
      <c r="G7" s="147">
        <f ca="1">IFERROR(NOW()-F7,"")</f>
        <v>45935.930409375003</v>
      </c>
      <c r="H7" s="146"/>
      <c r="I7" s="144" t="str">
        <f>IFERROR(VLOOKUP(D7,DB!A:F,6,0),"")</f>
        <v/>
      </c>
      <c r="J7" s="144" t="str">
        <f>IFERROR(VLOOKUP(D7,DB!A:G,7,0),"")</f>
        <v/>
      </c>
      <c r="K7" s="148"/>
      <c r="L7" s="149" t="str">
        <f>IFERROR(VLOOKUP(D7,DB!A:I,9,0),"")</f>
        <v/>
      </c>
    </row>
    <row r="8" spans="1:12" ht="15" customHeight="1">
      <c r="A8" s="143"/>
      <c r="B8" s="144" t="str">
        <f>IFERROR(VLOOKUP(D8,DB!A:K,11,0),"")</f>
        <v/>
      </c>
      <c r="C8" s="144"/>
      <c r="D8" s="144"/>
      <c r="E8" s="145"/>
      <c r="F8" s="146"/>
      <c r="G8" s="147">
        <f ca="1">IFERROR(NOW()-F8,"")</f>
        <v>45935.930409375003</v>
      </c>
      <c r="H8" s="146"/>
      <c r="I8" s="144" t="str">
        <f>IFERROR(VLOOKUP(D8,DB!A:F,6,0),"")</f>
        <v/>
      </c>
      <c r="J8" s="144" t="str">
        <f>IFERROR(VLOOKUP(D8,DB!A:G,7,0),"")</f>
        <v/>
      </c>
      <c r="K8" s="148"/>
      <c r="L8" s="149" t="str">
        <f>IFERROR(VLOOKUP(D8,DB!A:I,9,0),"")</f>
        <v/>
      </c>
    </row>
    <row r="9" spans="1:12" ht="15" customHeight="1">
      <c r="A9" s="63"/>
      <c r="B9" s="73" t="str">
        <f>IFERROR(VLOOKUP(D9,DB!A:K,11,0),"")</f>
        <v/>
      </c>
      <c r="C9" s="64"/>
      <c r="D9" s="64"/>
      <c r="E9" s="65"/>
      <c r="F9" s="66"/>
      <c r="G9" s="67">
        <f ca="1">IFERROR(NOW()-F9,"")</f>
        <v>45935.930409375003</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45935.930409375003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45935.930409375003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45935.930409375003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45935.930409375003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45935.930409375003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45935.930409375003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45935.930409375003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45935.930409375003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45935.930409375003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45935.930409375003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45935.930409375003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45935.930409375003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45935.930409375003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45935.930409375003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45935.930409375003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45935.930409375003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45935.930409375003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45935.930409375003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45935.930409375003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45935.930409375003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45935.930409375003</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0"/>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244.27862696759257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129.20332604167197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110.9305714120419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0.4982913194471621</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6.5617708336503711E-2</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0.10795567130116979</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50"/>
      <c r="E9" s="131"/>
      <c r="F9" s="132"/>
      <c r="G9" s="133">
        <f ca="1">IFERROR(NOW()-F9,"-")</f>
        <v>45935.930409375003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45935.930409375003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45935.930409375003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2"/>
      <c r="E12" s="131"/>
      <c r="F12" s="132"/>
      <c r="G12" s="133">
        <f ca="1">IFERROR(NOW()-F12,"-")</f>
        <v>45935.930409375003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45935.930409375003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45935.930409375003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45935.930409375003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45935.930409375003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45935.930409375003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45935.930409375003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45935.930409375003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45935.930409375003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45935.930409375003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45935.930409375003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45935.930409375003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45935.930409375003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45935.930409375003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45935.930409375003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45935.930409375003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45935.930409375003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45935.930409375003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45935.930409375003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45935.930409375003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45935.930409375003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45935.930409375003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45935.930409375003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45935.930409375003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45935.930409375003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45935.930409375003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45935.930409375003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45935.930409375003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45935.930409375003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45935.930409375003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45935.930409375003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45935.930409375003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45935.930409375003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45935.930409375003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45935.930409375003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45935.930409375003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45935.930409375003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45935.930409375003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45935.930409375003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45935.930409375003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45935.930409375003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45935.930409375003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45935.930409375003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45935.930409375003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45935.930409375003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45935.930409375003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45935.930409375003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45935.930409375003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45935.930409375003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45935.930409375003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45935.930409375003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45935.930409375003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45935.930409375003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45935.930409375003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45935.930409375003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45935.930409375003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45935.930409375003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45935.930409375003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45935.930409375003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45935.930409375003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45935.930409375003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45935.930409375003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45935.930409375003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45935.930409375003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45935.930409375003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45935.930409375003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45935.930409375003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45935.930409375003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45935.930409375003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45935.930409375003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45935.930409375003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45935.930409375003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45935.930409375003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45935.930409375003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45935.930409375003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45935.930409375003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45935.930409375003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45935.930409375003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45935.930409375003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45935.930409375003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45935.930409375003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45935.930409375003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45935.930409375003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45935.930409375003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45935.930409375003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45935.930409375003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45935.930409375003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45935.930409375003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45935.930409375003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45935.930409375003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45935.930409375003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45935.930409375003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45935.930409375003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45935.930409375003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45935.930409375003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45935.930409375003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45935.930409375003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45935.930409375003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45935.930409375003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45935.930409375003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45935.930409375003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45935.930409375003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45935.930409375003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45935.930409375003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45935.930409375003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45935.930409375003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45935.930409375003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45935.930409375003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45935.930409375003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45935.930409375003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45935.930409375003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45935.930409375003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45935.930409375003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45935.930409375003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45935.930409375003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45935.930409375003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45935.930409375003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45935.930409375003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45935.930409375003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45935.930409375003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45935.930409375003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45935.930409375003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45935.930409375003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45935.930409375003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45935.930409375003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45935.930409375003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45935.930409375003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45935.930409375003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45935.930409375003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45935.930409375003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45935.930409375003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45935.930409375003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45935.930409375003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45935.930409375003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45935.930409375003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45935.930409375003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45935.930409375003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45935.930409375003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45935.930409375003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45935.930409375003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45935.930409375003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45935.930409375003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45935.930409375003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45935.930409375003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45935.930409375003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45935.930409375003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45935.930409375003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45935.930409375003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45935.930409375003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45935.930409375003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45935.930409375003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45935.930409375003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45935.930409375003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45935.930409375003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45935.930409375003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45935.930409375003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45935.930409375003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45935.930409375003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45935.930409375003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45935.930409375003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45935.930409375003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45935.930409375003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45935.930409375003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45935.930409375003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45935.930409375003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45935.930409375003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45935.930409375003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45935.930409375003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45935.930409375003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45935.930409375003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45935.930409375003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45935.930409375003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45935.930409375003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45935.930409375003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45935.930409375003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45935.930409375003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45935.930409375003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45935.930409375003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45935.930409375003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45935.930409375003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45935.930409375003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45935.930409375003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45935.930409375003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45935.930409375003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45935.930409375003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45935.930409375003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45935.930409375003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45935.930409375003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45935.930409375003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45935.930409375003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45935.930409375003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45935.930409375003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45935.930409375003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45935.930409375003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45935.930409375003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45935.930409375003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45935.930409375003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45935.930409375003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45935.930409375003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45935.930409375003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45935.930409375003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45935.930409375003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45935.930409375003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45935.930409375003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45935.930409375003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45935.930409375003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45935.930409375003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45935.930409375003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45935.930409375003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45935.930409375003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45935.930409375003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45935.930409375003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45935.930409375003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45935.930409375003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45935.930409375003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45935.930409375003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45935.930409375003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45935.930409375003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45935.930409375003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45935.930409375003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45935.930409375003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45935.930409375003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45935.930409375003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45935.930409375003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45935.930409375003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45935.930409375003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45935.930409375003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45935.930409375003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45935.930409375003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45935.930409375003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45935.930409375003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45935.930409375003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45935.930409375003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45935.930409375003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45935.930409375003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45935.930409375003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45935.930409375003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45935.930409375003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45935.930409375003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45935.930409375003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45935.930409375003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45935.930409375003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45935.930409375003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45935.930409375003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45935.930409375003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45935.930409375003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45935.930409375003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45935.930409375003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45935.930409375003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45935.930409375003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45935.930409375003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45935.930409375003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45935.930409375003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45935.930409375003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45935.930409375003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45935.930409375003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45935.930409375003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45935.930409375003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45935.930409375003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45935.930409375003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45935.930409375003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45935.930409375003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45935.930409375003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45935.930409375003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45935.930409375003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45935.930409375003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45935.930409375003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45935.930409375003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45935.930409375003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45935.930409375003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45935.930409375003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45935.930409375003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45935.930409375003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45935.930409375003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45935.930409375003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45935.930409375003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45935.930409375003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45935.930409375003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45935.930409375003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sheetData>
  <dataValidations count="2">
    <dataValidation allowBlank="1" showInputMessage="1" showErrorMessage="1" sqref="E1" xr:uid="{4D935161-CDD3-4592-B877-3FB59C99E142}"/>
    <dataValidation type="list" allowBlank="1" showInputMessage="1" showErrorMessage="1" sqref="E3:E2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45935.930409375003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45935.930409375003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45935.930409375003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45935.930409375003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45935.930409375003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45935.930409375003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45935.930409375003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45935.930409375003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45935.930409375003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45935.930409375003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45935.930409375003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45935.930409375003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45935.930409375003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45935.930409375003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45935.930409375003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45935.930409375003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45935.930409375003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45935.930409375003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45935.930409375003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45935.930409375003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45935.930409375003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45935.930409375003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45935.930409375003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45935.930409375003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45935.930409375003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45935.930409375003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45935.930409375003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45935.930409375003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45935.930409375003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45935.930409375003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45935.930409375003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45935.930409375003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45935.930409375003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45935.930409375003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45935.930409375003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45935.930409375003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45935.930409375003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45935.930409375003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45935.930409375003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45935.930409375003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45935.930409375003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45935.930409375003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45935.930409375003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45935.930409375003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45935.930409375003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45935.930409375003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45935.930409375003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45935.930409375003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45935.930409375003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45935.930409375003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45935.930409375003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45935.930409375003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45935.930409375003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45935.930409375003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45935.930409375003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45935.930409375003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45935.930409375003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45935.930409375003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45935.930409375003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45935.930409375003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45935.930409375003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45935.930409375003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45935.930409375003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45935.930409375003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45935.930409375003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45935.930409375003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45935.930409375003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45935.930409375003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45935.930409375003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45935.930409375003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45935.930409375003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45935.930409375003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45935.930409375003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45935.930409375003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45935.930409375003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45935.930409375003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45935.930409375003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45935.930409375003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45935.930409375003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45935.930409375003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45935.930409375003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45935.930409375003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45935.930409375003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45935.930409375003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45935.930409375003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45935.930409375003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45935.930409375003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45935.930409375003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45935.930409375003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45935.930409375003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45935.930409375003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45935.930409375003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45935.930409375003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45935.930409375003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45935.930409375003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45935.930409375003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45935.930409375003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45935.930409375003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45935.930409375003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45935.930409375003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45935.930409375003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45935.930409375003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45935.930409375003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45935.930409375003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45935.930409375003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45935.930409375003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45935.930409375003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45935.930409375003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45935.930409375003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45935.930409375003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45935.930409375003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45935.930409375003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45935.930409375003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45935.930409375003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45935.930409375003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45935.930409375003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45935.930409375003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45935.930409375003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45935.930409375003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45935.930409375003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45935.930409375003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45935.930409375003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45935.930409375003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45935.930409375003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45935.930409375003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45935.930409375003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45935.930409375003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45935.930409375003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45935.930409375003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45935.930409375003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45935.930409375003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45935.930409375003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45935.930409375003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45935.930409375003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45935.930409375003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45935.930409375003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45935.930409375003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45935.930409375003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45935.930409375003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45935.930409375003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45935.930409375003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45935.930409375003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45935.930409375003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45935.930409375003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45935.930409375003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45935.930409375003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45935.930409375003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45935.930409375003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45935.930409375003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45935.930409375003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45935.930409375003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45935.930409375003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45935.930409375003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45935.930409375003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45935.930409375003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45935.930409375003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45935.930409375003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45935.930409375003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45935.930409375003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45935.930409375003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45935.930409375003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45935.930409375003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45935.930409375003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45935.930409375003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45935.930409375003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45935.930409375003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45935.930409375003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45935.930409375003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45935.930409375003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45935.930409375003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45935.930409375003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45935.930409375003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45935.930409375003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45935.930409375003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45935.930409375003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45935.930409375003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45935.930409375003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45935.930409375003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45935.930409375003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45935.930409375003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45935.930409375003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45935.930409375003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45935.930409375003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45935.930409375003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45935.930409375003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45935.930409375003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45935.930409375003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45935.930409375003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45935.930409375003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45935.930409375003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45935.930409375003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45935.930409375003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45935.930409375003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45935.930409375003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45935.930409375003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45935.930409375003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45935.930409375003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45935.930409375003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45935.930409375003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45935.930409375003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45935.930409375003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45935.930409375003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45935.930409375003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45935.930409375003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45935.930409375003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45935.930409375003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45935.930409375003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45935.930409375003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45935.930409375003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45935.930409375003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45935.930409375003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45935.930409375003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45935.930409375003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45935.930409375003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45935.930409375003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45935.930409375003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45935.930409375003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45935.930409375003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45935.930409375003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45935.930409375003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45935.930409375003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45935.930409375003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45935.930409375003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45935.930409375003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45935.930409375003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45935.930409375003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45935.930409375003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45935.930409375003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45935.930409375003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45935.930409375003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45935.930409375003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45935.930409375003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45935.930409375003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45935.930409375003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45935.930409375003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45935.930409375003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45935.930409375003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45935.930409375003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45935.930409375003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45935.930409375003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45935.930409375003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45935.930409375003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45935.930409375003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45935.930409375003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45935.930409375003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45935.930409375003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45935.930409375003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45935.930409375003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45935.930409375003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45935.930409375003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45935.930409375003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45935.930409375003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45935.930409375003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45935.930409375003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45935.930409375003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45935.930409375003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45935.930409375003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45935.930409375003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45935.930409375003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45935.930409375003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45935.930409375003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45935.930409375003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45935.930409375003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45935.930409375003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45935.930409375003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45935.930409375003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45935.930409375003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45935.930409375003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45935.930409375003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45935.930409375003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45935.930409375003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45935.930409375003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45935.930409375003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45935.930409375003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45935.930409375003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45935.930409375003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45935.930409375003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45935.930409375003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45935.930409375003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45935.930409375003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45935.930409375003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45935.930409375003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45935.930409375003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45935.930409375003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45935.930409375003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45935.930409375003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45935.930409375003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45935.930409375003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45935.930409375003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45935.930409375003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45935.930409375003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45935.930409375003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45935.930409375003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45935.930409375003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45935.930409375003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45935.930409375003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45935.930409375003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45935.930409375003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45935.930409375003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45935.930409375003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45935.930409375003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45935.930409375003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45935.930409375003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45935.930409375003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45935.930409375003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45935.930409375003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45935.930409375003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45935.930409375003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45935.930409375003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45935.930409375003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45935.930409375003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45935.930409375003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45935.930409375003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45935.930409375003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45935.930409375003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45935.930409375003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45935.930409375003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45935.930409375003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45935.930409375003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45935.930409375003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45935.930409375003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45935.930409375003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45935.930409375003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45935.930409375003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45935.930409375003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45935.930409375003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45935.930409375003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45935.930409375003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45935.930409375003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45935.930409375003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45935.930409375003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45935.930409375003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45935.930409375003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45935.930409375003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45935.930409375003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45935.930409375003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45935.930409375003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45935.930409375003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45935.930409375003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45935.930409375003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45935.930409375003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45935.930409375003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45935.930409375003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45935.930409375003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45935.930409375003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45935.930409375003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45935.930409375003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45935.930409375003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45935.930409375003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45935.930409375003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45935.930409375003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45935.930409375003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45935.930409375003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45935.930409375003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45935.930409375003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45935.930409375003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45935.930409375003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45935.930409375003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45935.930409375003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45935.930409375003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45935.930409375003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45935.930409375003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45935.930409375003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45935.930409375003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45935.930409375003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45935.930409375003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45935.930409375003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45935.930409375003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45935.930409375003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45935.930409375003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45935.930409375003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45935.930409375003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45935.930409375003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45935.930409375003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45935.930409375003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45935.930409375003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45935.930409375003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45935.930409375003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45935.930409375003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45935.930409375003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45935.930409375003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45935.930409375003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45935.930409375003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45935.930409375003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45935.930409375003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45935.930409375003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45935.930409375003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45935.930409375003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45935.930409375003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45935.930409375003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45935.930409375003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45935.930409375003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45935.930409375003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45935.930409375003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45935.930409375003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45935.930409375003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45935.930409375003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45935.930409375003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45935.930409375003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45935.930409375003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45935.930409375003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45935.930409375003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45935.930409375003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45935.930409375003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45935.930409375003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45935.930409375003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45935.930409375003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45935.930409375003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45935.930409375003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45935.930409375003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45935.930409375003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45935.930409375003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45935.930409375003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45935.930409375003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45935.930409375003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45935.930409375003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45935.930409375003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45935.930409375003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45935.930409375003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45935.930409375003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45935.930409375003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45935.930409375003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45935.930409375003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45935.930409375003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45935.930409375003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45935.930409375003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45935.930409375003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45935.930409375003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45935.930409375003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45935.930409375003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45935.930409375003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45935.930409375003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45935.930409375003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45935.930409375003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45935.930409375003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45935.930409375003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45935.930409375003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45935.930409375003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45935.930409375003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45935.930409375003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45935.930409375003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45935.930409375003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45935.930409375003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45935.930409375003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45935.930409375003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45935.930409375003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45935.930409375003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45935.930409375003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45935.930409375003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45935.930409375003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45935.930409375003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45935.930409375003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45935.930409375003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45935.930409375003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45935.930409375003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45935.930409375003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45935.930409375003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45935.930409375003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45935.930409375003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45935.930409375003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45935.930409375003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45935.930409375003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45935.930409375003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45935.930409375003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45935.930409375003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45935.930409375003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45935.930409375003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45935.930409375003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45935.930409375003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45935.930409375003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45935.930409375003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45935.930409375003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45935.930409375003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45935.930409375003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45935.930409375003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45935.930409375003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45935.930409375003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45935.930409375003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45935.930409375003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45935.930409375003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45935.930409375003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45935.930409375003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45935.930409375003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45935.930409375003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45935.930409375003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45935.930409375003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45935.930409375003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45935.930409375003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45935.930409375003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45935.930409375003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45935.930409375003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45935.930409375003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45935.930409375003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45935.930409375003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45935.930409375003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45935.930409375003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45935.930409375003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45935.930409375003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45935.930409375003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45935.930409375003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45935.930409375003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45935.930409375003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45935.930409375003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45935.930409375003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45935.930409375003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45935.930409375003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45935.930409375003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45935.930409375003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45935.930409375003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45935.930409375003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45935.930409375003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45935.930409375003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45935.930409375003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45935.930409375003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45935.930409375003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45935.930409375003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45935.930409375003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45935.930409375003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45935.930409375003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45935.930409375003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45935.930409375003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45935.930409375003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45935.930409375003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45935.930409375003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45935.930409375003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45935.930409375003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45935.930409375003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45935.930409375003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45935.930409375003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45935.930409375003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45935.930409375003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45935.930409375003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45935.930409375003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45935.930409375003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45935.930409375003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45935.930409375003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45935.930409375003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45935.930409375003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45935.930409375003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45935.930409375003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45935.930409375003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45935.930409375003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45935.930409375003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45935.930409375003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45935.930409375003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45935.930409375003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45935.930409375003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45935.930409375003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45935.930409375003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45935.930409375003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45935.930409375003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45935.930409375003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45935.930409375003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45935.930409375003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45935.930409375003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45935.930409375003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45935.930409375003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45935.930409375003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45935.930409375003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45935.930409375003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45935.930409375003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45935.930409375003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45935.930409375003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45935.930409375003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45935.930409375003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45935.930409375003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45935.930409375003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45935.930409375003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45935.930409375003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45935.930409375003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45935.930409375003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45935.930409375003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45935.930409375003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45935.930409375003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45935.930409375003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45935.930409375003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45935.930409375003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45935.930409375003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45935.930409375003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45935.930409375003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45935.930409375003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45935.930409375003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45935.930409375003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45935.930409375003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45935.930409375003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45935.930409375003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45935.930409375003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45935.930409375003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45935.930409375003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45935.930409375003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45935.930409375003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45935.930409375003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45935.930409375003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45935.930409375003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45935.930409375003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45935.930409375003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45935.930409375003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45935.930409375003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45935.930409375003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45935.930409375003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45935.930409375003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45935.930409375003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45935.930409375003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45935.930409375003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45935.930409375003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45935.930409375003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45935.930409375003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45935.930409375003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45935.930409375003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45935.930409375003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45935.930409375003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45935.930409375003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45935.930409375003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45935.930409375003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45935.930409375003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45935.930409375003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45935.930409375003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45935.930409375003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45935.930409375003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45935.930409375003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45935.930409375003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45935.930409375003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45935.930409375003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45935.930409375003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45935.930409375003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45935.930409375003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45935.930409375003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45935.930409375003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45935.930409375003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45935.930409375003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45935.930409375003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45935.930409375003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45935.930409375003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45935.930409375003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45935.930409375003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45935.930409375003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45935.930409375003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45935.930409375003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45935.930409375003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45935.930409375003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45935.930409375003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45935.930409375003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45935.930409375003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45935.930409375003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45935.930409375003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45935.930409375003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45935.930409375003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45935.930409375003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45935.930409375003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45935.930409375003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45935.930409375003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45935.930409375003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45935.930409375003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45935.930409375003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45935.930409375003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45935.930409375003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45935.930409375003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45935.930409375003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45935.930409375003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45935.930409375003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45935.930409375003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45935.930409375003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45935.930409375003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45935.930409375003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45935.930409375003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45935.930409375003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45935.930409375003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45935.930409375003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45935.930409375003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45935.930409375003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45935.930409375003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45935.930409375003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45935.930409375003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45935.930409375003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45935.930409375003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45935.930409375003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45935.930409375003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45935.930409375003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45935.930409375003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45935.930409375003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45935.930409375003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45935.930409375003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45935.930409375003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45935.930409375003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45935.930409375003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45935.930409375003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45935.930409375003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45935.930409375003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45935.930409375003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45935.930409375003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45935.930409375003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45935.930409375003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45935.930409375003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45935.930409375003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45935.930409375003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45935.930409375003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45935.930409375003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45935.930409375003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45935.930409375003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45935.930409375003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45935.930409375003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45935.930409375003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45935.930409375003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45935.930409375003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45935.930409375003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45935.930409375003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45935.930409375003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45935.930409375003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45935.930409375003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45935.930409375003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45935.930409375003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45935.930409375003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45935.930409375003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45935.930409375003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45935.930409375003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45935.930409375003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45935.930409375003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45935.930409375003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45935.930409375003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45935.930409375003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45935.930409375003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45935.930409375003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45935.930409375003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45935.930409375003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45935.930409375003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45935.930409375003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45935.930409375003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45935.930409375003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45935.930409375003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45935.930409375003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45935.930409375003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45935.930409375003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45935.930409375003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45935.930409375003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45935.930409375003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45935.930409375003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45935.930409375003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45935.930409375003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45935.930409375003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45935.930409375003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45935.930409375003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45935.930409375003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45935.930409375003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45935.930409375003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45935.930409375003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45935.930409375003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45935.930409375003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45935.930409375003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45935.930409375003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45935.930409375003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45935.930409375003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45935.930409375003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45935.930409375003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45935.930409375003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45935.930409375003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45935.930409375003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45935.930409375003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45935.930409375003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45935.930409375003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45935.930409375003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45935.930409375003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45935.930409375003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45935.930409375003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45935.930409375003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45935.930409375003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45935.930409375003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45935.930409375003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45935.930409375003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45935.930409375003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45935.930409375003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45935.930409375003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45935.930409375003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45935.930409375003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45935.930409375003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45935.930409375003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45935.930409375003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45935.930409375003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45935.930409375003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45935.930409375003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45935.930409375003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45935.930409375003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45935.930409375003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45935.930409375003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45935.930409375003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45935.930409375003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45935.930409375003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45935.930409375003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45935.930409375003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45935.930409375003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45935.930409375003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45935.930409375003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45935.930409375003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45935.930409375003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45935.930409375003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45935.930409375003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45935.930409375003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45935.930409375003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45935.930409375003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45935.930409375003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45935.930409375003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45935.930409375003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45935.930409375003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45935.930409375003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45935.930409375003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45935.930409375003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45935.930409375003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45935.930409375003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45935.930409375003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45935.930409375003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45935.930409375003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45935.930409375003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45935.930409375003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45935.930409375003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45935.930409375003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45935.930409375003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45935.930409375003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45935.930409375003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45935.930409375003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45935.930409375003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45935.930409375003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45935.930409375003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45935.930409375003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45935.930409375003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45935.930409375003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45935.930409375003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45935.930409375003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45935.930409375003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45935.930409375003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45935.930409375003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45935.930409375003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45935.930409375003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45935.930409375003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45935.930409375003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45935.930409375003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45935.930409375003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45935.930409375003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45935.930409375003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45935.930409375003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45935.930409375003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45935.930409375003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45935.930409375003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45935.930409375003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45935.930409375003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45935.930409375003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45935.930409375003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45935.930409375003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45935.930409375003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45935.930409375003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45935.930409375003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45935.930409375003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45935.930409375003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45935.930409375003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45935.930409375003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45935.930409375003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45935.930409375003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45935.930409375003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45935.930409375003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45935.930409375003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45935.930409375003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45935.930409375003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45935.930409375003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45935.930409375003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45935.930409375003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45935.930409375003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45935.930409375003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45935.930409375003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45935.930409375003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45935.930409375003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45935.930409375003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45935.930409375003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45935.930409375003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45935.930409375003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45935.930409375003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45935.930409375003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45935.930409375003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45935.930409375003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45935.930409375003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45935.930409375003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45935.930409375003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45935.930409375003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45935.930409375003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45935.930409375003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45935.930409375003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45935.930409375003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45935.930409375003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45935.930409375003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45935.930409375003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45935.930409375003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45935.930409375003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45935.930409375003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45935.930409375003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45935.930409375003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45935.930409375003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45935.930409375003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45935.930409375003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45935.930409375003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45935.930409375003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45935.930409375003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45935.930409375003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45935.930409375003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45935.930409375003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45935.930409375003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45935.930409375003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45935.930409375003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45935.930409375003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45935.930409375003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45935.930409375003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45935.930409375003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45935.930409375003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45935.930409375003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45935.930409375003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45935.930409375003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45935.930409375003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45935.930409375003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45935.930409375003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45935.930409375003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45935.930409375003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45935.930409375003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45935.930409375003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45935.930409375003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45935.930409375003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45935.930409375003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45935.930409375003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45935.930409375003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45935.930409375003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45935.930409375003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45935.930409375003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45935.930409375003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45935.930409375003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45935.930409375003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45935.930409375003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45935.930409375003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45935.930409375003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45935.930409375003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45935.930409375003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45935.930409375003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45935.930409375003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45935.930409375003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45935.930409375003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45935.930409375003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45935.930409375003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45935.930409375003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45935.930409375003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45935.930409375003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45935.930409375003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45935.930409375003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45935.930409375003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45935.930409375003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45935.930409375003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45935.930409375003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45935.930409375003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45935.930409375003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45935.930409375003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45935.930409375003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45935.930409375003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45935.930409375003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45935.930409375003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45935.930409375003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45935.930409375003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45935.930409375003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45935.930409375003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45935.930409375003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45935.930409375003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45935.930409375003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45935.930409375003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45935.930409375003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45935.930409375003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45935.930409375003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45935.930409375003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45935.930409375003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45935.930409375003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45935.930409375003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45935.930409375003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45935.930409375003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45935.930409375003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45935.930409375003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45935.930409375003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45935.930409375003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45935.930409375003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45935.930409375003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45935.930409375003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45935.930409375003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45935.930409375003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45935.930409375003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45935.930409375003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45935.930409375003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45935.930409375003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45935.930409375003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45935.930409375003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45935.930409375003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45935.930409375003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45935.930409375003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45935.930409375003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45935.930409375003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45935.930409375003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45935.930409375003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45935.930409375003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45935.930409375003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45935.930409375003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45935.930409375003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45935.930409375003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45935.930409375003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45935.930409375003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45935.930409375003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45935.930409375003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45935.930409375003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45935.930409375003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45935.930409375003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45935.930409375003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45935.930409375003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45935.930409375003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45935.930409375003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45935.930409375003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45935.930409375003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45935.930409375003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45935.930409375003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45935.930409375003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45935.930409375003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45935.930409375003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45935.930409375003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45935.930409375003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45935.930409375003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45935.930409375003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45935.930409375003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45935.930409375003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45935.930409375003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45935.930409375003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45935.930409375003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45935.930409375003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45935.930409375003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45935.930409375003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45935.930409375003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45935.930409375003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45935.930409375003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45935.930409375003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45935.930409375003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45935.930409375003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45935.930409375003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45935.930409375003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45935.930409375003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45935.930409375003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45935.930409375003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45935.930409375003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45935.930409375003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45935.930409375003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45935.930409375003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45935.930409375003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45935.930409375003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45935.930409375003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45935.930409375003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45935.930409375003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45935.930409375003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45935.930409375003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45935.930409375003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45935.930409375003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45935.930409375003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45935.930409375003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45935.930409375003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45935.930409375003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45935.930409375003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45935.930409375003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45935.930409375003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45935.930409375003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45935.930409375003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45935.930409375003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45935.930409375003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45935.930409375003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45935.930409375003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45935.930409375003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45935.930409375003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45935.930409375003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45935.930409375003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45935.930409375003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45935.930409375003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45935.930409375003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45935.930409375003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45935.930409375003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45935.930409375003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45935.930409375003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45935.930409375003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45935.930409375003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45935.930409375003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45935.930409375003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45935.930409375003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45935.930409375003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45935.930409375003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45935.930409375003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45935.930409375003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45935.930409375003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45935.930409375003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45935.930409375003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45935.930409375003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45935.930409375003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45935.930409375003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45935.930409375003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45935.930409375003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45935.930409375003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45935.930409375003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45935.930409375003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45935.930409375003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45935.930409375003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45935.930409375003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45935.930409375003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45935.930409375003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45935.930409375003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45935.930409375003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45935.930409375003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45935.930409375003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45935.930409375003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45935.930409375003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45935.930409375003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45935.930409375003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45935.930409375003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45935.930409375003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45935.930409375003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45935.930409375003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45935.930409375003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45935.930409375003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45935.930409375003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45935.930409375003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45935.930409375003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45935.930409375003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45935.930409375003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45935.930409375003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45935.930409375003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45935.930409375003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45935.930409375003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45935.930409375003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45935.930409375003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45935.930409375003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45935.930409375003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45935.930409375003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45935.930409375003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45935.930409375003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45935.930409375003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45935.930409375003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45935.930409375003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45935.930409375003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45935.930409375003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45935.930409375003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45935.930409375003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45935.930409375003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45935.930409375003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45935.930409375003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45935.930409375003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45935.930409375003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45935.930409375003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45935.930409375003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45935.930409375003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45935.930409375003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45935.930409375003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45935.930409375003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45935.930409375003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45935.930409375003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45935.930409375003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45935.930409375003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45935.930409375003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45935.930409375003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45935.930409375003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45935.930409375003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45935.930409375003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45935.930409375003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45935.930409375003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45935.930409375003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45935.930409375003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45935.930409375003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45935.930409375003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45935.930409375003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45935.930409375003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45935.930409375003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45935.930409375003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45935.930409375003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45935.930409375003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45935.930409375003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45935.930409375003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45935.930409375003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45935.930409375003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45935.930409375003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45935.930409375003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45935.930409375003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45935.930409375003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45935.930409375003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45935.930409375003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45935.930409375003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45935.930409375003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45935.930409375003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45935.930409375003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45935.930409375003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45935.930409375003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45935.930409375003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45935.930409375003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45935.930409375003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45935.930409375003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45935.930409375003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45935.930409375003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45935.930409375003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45935.930409375003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45935.930409375003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45935.930409375003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45935.930409375003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45935.930409375003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45935.930409375003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45935.930409375003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45935.930409375003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45935.930409375003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45935.930409375003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45935.930409375003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45935.930409375003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45935.930409375003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45935.930409375003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45935.930409375003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45935.930409375003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45935.930409375003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45935.930409375003</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232.44969178240717</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0.77346493055665633</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45935.930409375003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45935.930409375003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45935.930409375003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45935.930409375003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45935.930409375003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45935.930409375003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45935.930409375003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45935.930409375003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45935.930409375003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45935.930409375003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45935.930409375003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45935.930409375003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45935.930409375003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45935.930409375003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45935.930409375003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45935.930409375003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45935.930409375003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45935.930409375003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45935.930409375003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45935.930409375003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45935.930409375003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45935.930409375003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45935.930409375003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45935.930409375003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45935.930409375003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45935.930409375003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45935.930409375003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45935.930409375003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45935.930409375003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45935.930409375003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45935.930409375003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45935.930409375003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45935.930409375003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45935.930409375003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45935.930409375003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45935.930409375003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45935.930409375003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45935.930409375003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45935.930409375003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45935.930409375003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45935.930409375003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45935.930409375003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45935.930409375003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45935.930409375003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45935.930409375003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45935.930409375003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45935.930409375003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45935.930409375003</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44.098349189815053</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9.7415320601867279</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45935.930409375003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45935.930409375003</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45935.930409375003</v>
      </c>
      <c r="H6" s="134"/>
      <c r="I6" s="92" t="str">
        <f>IFERROR(VLOOKUP(D6,DB!A:F,6,0),"")</f>
        <v/>
      </c>
      <c r="J6" s="92" t="str">
        <f>IFERROR(VLOOKUP(D6,DB!A:G,7,0),"")</f>
        <v/>
      </c>
      <c r="K6" s="92"/>
      <c r="L6" s="92" t="str">
        <f>IFERROR(VLOOKUP(D6,DB!A:I,9,0),"")</f>
        <v/>
      </c>
      <c r="M6" s="136"/>
    </row>
    <row r="7" spans="1:13" ht="15">
      <c r="A7" s="37"/>
      <c r="B7" s="37" t="str">
        <f>IFERROR(VLOOKUP(D7,DB!A:K,11,0),"")</f>
        <v/>
      </c>
      <c r="C7" s="37"/>
      <c r="D7" s="37"/>
      <c r="E7" s="37"/>
      <c r="F7" s="38"/>
      <c r="G7" s="39">
        <f ca="1">IFERROR(NOW()-F7,"-")</f>
        <v>45935.930409375003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45935.930409375003</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45935.930409375003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45935.930409375003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45935.930409375003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45935.930409375003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45935.930409375003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45935.930409375003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45935.930409375003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45935.930409375003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45935.930409375003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45935.930409375003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45935.930409375003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45935.930409375003</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45935.930409375003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45935.930409375003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45935.930409375003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45935.930409375003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45935.930409375003</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45935.930409375003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45935.930409375003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45935.930409375003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45935.930409375003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45935.930409375003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45935.930409375003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45935.930409375003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45935.930409375003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45935.930409375003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45935.930409375003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45935.930409375003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45935.930409375003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45935.930409375003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45935.930409375003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45935.930409375003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45935.930409375003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45935.930409375003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45935.930409375003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45935.930409375003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45935.930409375003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45935.930409375003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45935.930409375003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45935.930409375003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45935.930409375003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45935.930409375003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45935.930409375003</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45935.930409375003</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45935.930409375003</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45935.930409375003</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45935.930409375003</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45935.930409375003</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45935.930409375003</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45935.930409375003</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45935.930409375003</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45935.930409375003</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45935.930409375003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45935.930409375003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45935.930409375003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45935.930409375003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45935.930409375003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45935.930409375003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45935.930409375003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45935.930409375003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45935.930409375003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45935.930409375003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45935.930409375003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45935.930409375003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45935.930409375003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45935.930409375003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45935.930409375003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45935.930409375003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45935.930409375003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45935.930409375003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45935.930409375003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45935.930409375003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45935.930409375003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45935.930409375003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45935.930409375003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45935.930409375003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45935.930409375003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45935.930409375003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45935.930409375003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45935.930409375003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45935.930409375003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45935.930409375003</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45935.930409375003</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45935.930409375003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45935.930409375003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45935.930409375003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45935.930409375003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45935.930409375003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45935.930409375003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45935.930409375003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45935.930409375003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45935.930409375003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45935.930409375003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45935.930409375003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45935.930409375003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45935.930409375003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45935.930409375003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45935.930409375003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45935.930409375003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45935.930409375003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45935.930409375003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45935.930409375003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45935.930409375003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45935.930409375003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45935.930409375003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45935.930409375003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45935.930409375003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45935.930409375003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45935.930409375003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45935.930409375003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45935.930409375003</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45935.930409375003</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45935.930409375003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45935.930409375003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45935.930409375003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45935.930409375003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45935.930409375003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45935.930409375003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45935.930409375003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45935.930409375003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45935.930409375003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45935.930409375003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45935.930409375003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45935.930409375003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45935.930409375003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45935.930409375003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45935.930409375003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45935.930409375003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45935.930409375003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45935.930409375003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45935.930409375003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45935.930409375003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45935.930409375003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45935.930409375003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45935.930409375003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45935.930409375003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45935.930409375003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45935.930409375003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45935.930409375003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45935.930409375003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45935.930409375003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45935.930409375003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45935.930409375003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45935.930409375003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45935.930409375003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45935.930409375003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45935.930409375003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45935.930409375003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45935.930409375003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45935.930409375003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45935.930409375003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45935.930409375003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45935.930409375003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45935.930409375003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45935.930409375003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45935.930409375003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45935.930409375003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45935.930409375003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45935.930409375003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45935.930409375003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45935.930409375003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45935.930409375003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45935.930409375003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45935.930409375003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45935.930409375003</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45935.930409375003</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tabSelected="1" workbookViewId="0">
      <selection activeCell="D8" sqref="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9.1575621527808835</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45935.930409375003</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2.0494371527820476</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0.98816400462965248</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2</v>
      </c>
      <c r="D6" s="120" t="s">
        <v>34630</v>
      </c>
      <c r="E6" s="123"/>
      <c r="F6" s="124"/>
      <c r="G6" s="89">
        <f ca="1">IFERROR(NOW()-F6,"-")</f>
        <v>45935.930409375003</v>
      </c>
      <c r="H6" s="124">
        <v>45935.880150462966</v>
      </c>
      <c r="I6" s="120" t="str">
        <f>IFERROR(VLOOKUP(D6,DB!A:F,6,0),"")</f>
        <v>SCECO</v>
      </c>
      <c r="J6" s="120" t="str">
        <f>IFERROR(VLOOKUP(D6,DB!A:G,7,0),"")</f>
        <v>Dead</v>
      </c>
      <c r="K6" s="125" t="s">
        <v>39073</v>
      </c>
      <c r="L6" s="126" t="str">
        <f>IFERROR(VLOOKUP(D6,DB!A:I,9,0),"")</f>
        <v>Latis</v>
      </c>
    </row>
    <row r="7" spans="1:16383" ht="31.5" customHeight="1">
      <c r="A7" s="121"/>
      <c r="B7" s="120" t="str">
        <f>IFERROR(VLOOKUP(D7,DB!A:K,11,0),"")</f>
        <v/>
      </c>
      <c r="C7" s="122"/>
      <c r="D7" s="141"/>
      <c r="E7" s="123"/>
      <c r="F7" s="124"/>
      <c r="G7" s="89">
        <f ca="1">IFERROR(NOW()-F7,"-")</f>
        <v>45935.930409375003</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45935.930409375003</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45935.930409375003</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45935.930409375003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45935.930409375003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2"/>
      <c r="E12" s="123"/>
      <c r="F12" s="124"/>
      <c r="G12" s="89">
        <f ca="1">IFERROR(NOW()-F12,"-")</f>
        <v>45935.930409375003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45935.930409375003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45935.930409375003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45935.930409375003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45935.930409375003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45935.930409375003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45935.930409375003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45935.930409375003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45935.930409375003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45935.930409375003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45935.930409375003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45935.930409375003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45935.930409375003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45935.930409375003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45935.930409375003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45935.930409375003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45935.930409375003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45935.930409375003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45935.930409375003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45935.930409375003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45935.930409375003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45935.930409375003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45935.930409375003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45935.930409375003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45935.930409375003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45935.930409375003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45935.930409375003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45935.930409375003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45935.930409375003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45935.930409375003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45935.930409375003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45935.930409375003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45935.930409375003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45935.930409375003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45935.930409375003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45935.930409375003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45935.930409375003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45935.930409375003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45935.930409375003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45935.930409375003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45935.930409375003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45935.930409375003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45935.930409375003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45935.930409375003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45935.930409375003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45935.930409375003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45935.930409375003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45935.930409375003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45935.930409375003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45935.930409375003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45935.930409375003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45935.930409375003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45935.930409375003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45935.930409375003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45935.930409375003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45935.930409375003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45935.930409375003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45935.930409375003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45935.930409375003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45935.930409375003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45935.930409375003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45935.930409375003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45935.930409375003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45935.930409375003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45935.930409375003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45935.930409375003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45935.930409375003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45935.930409375003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45935.930409375003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45935.930409375003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45935.930409375003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45935.930409375003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45935.930409375003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45935.930409375003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45935.930409375003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45935.930409375003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45935.930409375003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45935.930409375003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45935.930409375003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45935.930409375003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45935.930409375003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45935.930409375003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45935.930409375003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45935.930409375003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45935.930409375003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45935.930409375003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45935.930409375003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45935.930409375003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45935.930409375003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45935.930409375003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45935.930409375003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45935.930409375003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45935.930409375003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45935.930409375003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45935.930409375003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45935.930409375003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45935.930409375003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45935.930409375003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45935.930409375003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45935.930409375003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45935.930409375003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45935.930409375003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45935.930409375003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45935.930409375003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45935.930409375003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45935.930409375003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45935.930409375003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45935.930409375003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45935.930409375003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45935.930409375003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45935.930409375003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45935.930409375003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45935.930409375003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45935.930409375003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45935.930409375003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45935.930409375003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45935.930409375003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45935.930409375003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45935.930409375003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45935.930409375003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45935.930409375003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45935.930409375003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45935.930409375003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45935.930409375003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45935.930409375003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45935.930409375003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45935.930409375003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45935.930409375003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45935.930409375003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45935.930409375003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45935.930409375003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45935.930409375003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45935.930409375003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45935.930409375003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45935.930409375003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45935.930409375003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45935.930409375003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45935.930409375003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45935.930409375003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45935.930409375003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45935.930409375003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45935.930409375003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45935.930409375003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45935.930409375003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45935.930409375003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45935.930409375003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45935.930409375003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45935.930409375003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45935.930409375003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45935.930409375003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45935.930409375003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45935.930409375003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45935.930409375003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45935.930409375003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45935.930409375003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45935.930409375003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45935.930409375003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45935.930409375003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45935.930409375003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45935.930409375003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45935.930409375003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45935.930409375003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45935.930409375003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45935.930409375003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45935.930409375003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45935.930409375003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45935.930409375003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45935.930409375003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45935.930409375003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45935.930409375003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45935.930409375003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45935.930409375003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45935.930409375003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45935.930409375003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45935.930409375003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45935.930409375003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45935.930409375003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45935.930409375003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45935.930409375003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45935.930409375003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45935.930409375003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45935.930409375003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45935.930409375003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45935.930409375003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45935.930409375003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45935.930409375003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45935.930409375003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45935.930409375003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45935.930409375003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45935.930409375003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45935.930409375003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45935.930409375003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45935.930409375003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45935.930409375003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45935.930409375003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45935.930409375003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45935.930409375003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45935.930409375003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45935.930409375003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45935.930409375003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45935.930409375003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45935.930409375003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45935.930409375003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45935.930409375003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45935.930409375003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45935.930409375003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45935.930409375003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45935.930409375003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45935.930409375003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45935.930409375003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45935.930409375003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45935.930409375003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45935.930409375003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45935.930409375003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45935.930409375003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45935.930409375003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45935.930409375003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45935.930409375003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45935.930409375003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45935.930409375003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45935.930409375003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45935.930409375003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45935.930409375003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45935.930409375003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45935.930409375003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45935.930409375003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45935.930409375003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45935.930409375003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45935.930409375003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45935.930409375003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45935.930409375003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45935.930409375003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45935.930409375003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45935.930409375003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45935.930409375003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45935.930409375003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45935.930409375003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45935.930409375003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45935.930409375003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45935.930409375003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45935.930409375003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45935.930409375003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45935.930409375003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45935.930409375003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45935.930409375003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45935.930409375003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45935.930409375003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45935.930409375003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45935.930409375003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45935.930409375003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45935.930409375003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45935.930409375003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45935.930409375003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45935.930409375003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45935.930409375003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45935.930409375003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45935.930409375003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45935.930409375003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45935.930409375003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45935.930409375003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45935.930409375003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45935.930409375003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45935.930409375003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45935.930409375003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45935.930409375003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45935.930409375003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45935.930409375003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45935.930409375003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45935.930409375003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45935.930409375003</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2025-10-05T19:21:56Z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